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Pharm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<sst xmlns="http://schemas.openxmlformats.org/spreadsheetml/2006/main" count="57" uniqueCount="32">
  <si>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</si>
  <si>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</si>
  <si>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</si>
  <si>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</si>
  <si>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</si>
  <si>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</si>
  <si>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</si>
  <si>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</si>
  <si>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</si>
  <si>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</si>
  <si>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</si>
  <si>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</si>
  <si>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</si>
  <si>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</si>
  <si>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</si>
  <si>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</si>
  <si>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</si>
  <si>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</si>
  <si>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</si>
  <si>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</si>
  <si>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</si>
  <si>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</si>
  <si>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</si>
  <si>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</si>
  <si>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</si>
  <si>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</si>
  <si>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</si>
  <si>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</si>
  <si>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Pharmacy Tuition and Fee Billing Rates: Fall 2019</t>
  </si>
  <si>
    <t>Tuition and Fees for Resident Pharmacy</t>
  </si>
  <si>
    <t>Tuition and Fees for Non-Resident Pharmacy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</si>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</sst>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1102</v>
      </c>
      <c r="C8" s="17">
        <f t="shared" ref="C8" si="0">SUM(B8*2)</f>
        <v>2204</v>
      </c>
      <c r="D8" s="17">
        <f t="shared" ref="D8" si="1">SUM(B8*3)</f>
        <v>3306</v>
      </c>
      <c r="E8" s="17">
        <f t="shared" ref="E8" si="2">SUM(B8*4)</f>
        <v>4408</v>
      </c>
      <c r="F8" s="17">
        <f t="shared" ref="F8" si="3">SUM(B8*5)</f>
        <v>5510</v>
      </c>
      <c r="G8" s="17">
        <f t="shared" ref="G8" si="4">SUM(B8*6)</f>
        <v>6612</v>
      </c>
      <c r="H8" s="17">
        <f t="shared" ref="H8" si="5">SUM(B8*7)</f>
        <v>7714</v>
      </c>
      <c r="I8" s="17">
        <f t="shared" ref="I8" si="6">SUM(B8*8)</f>
        <v>8816</v>
      </c>
      <c r="J8" s="17">
        <f t="shared" ref="J8" si="7">SUM(B8*9)</f>
        <v>9918</v>
      </c>
      <c r="K8" s="17">
        <f t="shared" ref="K8" si="8">SUM(B8*10)</f>
        <v>11020</v>
      </c>
      <c r="L8" s="17">
        <f t="shared" ref="L8" si="9">SUM(B8*11)</f>
        <v>12122</v>
      </c>
      <c r="M8" s="18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65</v>
      </c>
      <c r="C10" s="20">
        <v>65</v>
      </c>
      <c r="D10" s="20">
        <v>65</v>
      </c>
      <c r="E10" s="20">
        <v>65</v>
      </c>
      <c r="F10" s="20">
        <v>65</v>
      </c>
      <c r="G10" s="20">
        <v>65</v>
      </c>
      <c r="H10" s="20">
        <v>65</v>
      </c>
      <c r="I10" s="20">
        <v>65</v>
      </c>
      <c r="J10" s="20">
        <v>65</v>
      </c>
      <c r="K10" s="20">
        <v>65</v>
      </c>
      <c r="L10" s="20">
        <v>65</v>
      </c>
      <c r="M10" s="20">
        <v>65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1282.0100000000002</v>
      </c>
      <c r="C19" s="22">
        <f t="shared" si="18"/>
        <v>2494.0200000000004</v>
      </c>
      <c r="D19" s="22">
        <f t="shared" si="18"/>
        <v>3706.03</v>
      </c>
      <c r="E19" s="22">
        <f t="shared" si="18"/>
        <v>4918.0400000000009</v>
      </c>
      <c r="F19" s="22">
        <f t="shared" si="18"/>
        <v>6130.05</v>
      </c>
      <c r="G19" s="22">
        <f t="shared" si="18"/>
        <v>7342.06</v>
      </c>
      <c r="H19" s="22">
        <f t="shared" si="18"/>
        <v>8554.07</v>
      </c>
      <c r="I19" s="22">
        <f t="shared" si="18"/>
        <v>9766.0800000000017</v>
      </c>
      <c r="J19" s="22">
        <f t="shared" si="18"/>
        <v>11308</v>
      </c>
      <c r="K19" s="22">
        <f t="shared" si="18"/>
        <v>12410</v>
      </c>
      <c r="L19" s="22">
        <f t="shared" si="18"/>
        <v>13512</v>
      </c>
      <c r="M19" s="23">
        <f t="shared" si="18"/>
        <v>14615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1548</v>
      </c>
      <c r="C23" s="17">
        <f t="shared" ref="C23" si="19">SUM(B23*2)</f>
        <v>3096</v>
      </c>
      <c r="D23" s="17">
        <f t="shared" ref="D23" si="20">SUM(B23*3)</f>
        <v>4644</v>
      </c>
      <c r="E23" s="17">
        <f t="shared" ref="E23" si="21">SUM(B23*4)</f>
        <v>6192</v>
      </c>
      <c r="F23" s="17">
        <f t="shared" ref="F23" si="22">SUM(B23*5)</f>
        <v>7740</v>
      </c>
      <c r="G23" s="17">
        <f t="shared" ref="G23" si="23">SUM(B23*6)</f>
        <v>9288</v>
      </c>
      <c r="H23" s="17">
        <f t="shared" ref="H23" si="24">SUM(B23*7)</f>
        <v>10836</v>
      </c>
      <c r="I23" s="17">
        <f t="shared" ref="I23" si="25">SUM(B23*8)</f>
        <v>12384</v>
      </c>
      <c r="J23" s="17">
        <f t="shared" ref="J23" si="26">SUM(B23*9)</f>
        <v>13932</v>
      </c>
      <c r="K23" s="17">
        <f t="shared" ref="K23" si="27">SUM(B23*10)</f>
        <v>15480</v>
      </c>
      <c r="L23" s="17">
        <f t="shared" ref="L23" si="28">SUM(B23*11)</f>
        <v>17028</v>
      </c>
      <c r="M23" s="18">
        <v>18570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65</v>
      </c>
      <c r="C25" s="20">
        <v>65</v>
      </c>
      <c r="D25" s="20">
        <v>65</v>
      </c>
      <c r="E25" s="20">
        <v>65</v>
      </c>
      <c r="F25" s="20">
        <v>65</v>
      </c>
      <c r="G25" s="20">
        <v>65</v>
      </c>
      <c r="H25" s="20">
        <v>65</v>
      </c>
      <c r="I25" s="20">
        <v>65</v>
      </c>
      <c r="J25" s="20">
        <v>65</v>
      </c>
      <c r="K25" s="20">
        <v>65</v>
      </c>
      <c r="L25" s="20">
        <v>65</v>
      </c>
      <c r="M25" s="20">
        <v>65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1728.0100000000002</v>
      </c>
      <c r="C34" s="22">
        <f t="shared" si="37"/>
        <v>3386.0200000000004</v>
      </c>
      <c r="D34" s="22">
        <f t="shared" si="37"/>
        <v>5044.0300000000007</v>
      </c>
      <c r="E34" s="22">
        <f t="shared" si="37"/>
        <v>6702.0400000000009</v>
      </c>
      <c r="F34" s="22">
        <f t="shared" si="37"/>
        <v>8360.0500000000011</v>
      </c>
      <c r="G34" s="22">
        <f t="shared" si="37"/>
        <v>10018.060000000001</v>
      </c>
      <c r="H34" s="22">
        <f t="shared" si="37"/>
        <v>11676.069999999998</v>
      </c>
      <c r="I34" s="22">
        <f t="shared" si="37"/>
        <v>13334.080000000002</v>
      </c>
      <c r="J34" s="22">
        <f t="shared" si="37"/>
        <v>15322</v>
      </c>
      <c r="K34" s="22">
        <f t="shared" si="37"/>
        <v>16870</v>
      </c>
      <c r="L34" s="22">
        <f t="shared" si="37"/>
        <v>18418</v>
      </c>
      <c r="M34" s="23">
        <f t="shared" si="37"/>
        <v>19960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Pharm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2019-07-01T15:44:54Z</dcterms:modified>
  <cp:category>tuition</cp:category>
</cp:coreProperties>
</file>