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985" windowHeight="9165"/>
  </bookViews>
  <sheets>
    <sheet name="FA 2019 MARCH Tuition &amp; Fees" sheetId="2" r:id="rId1"/>
  </sheets>
  <calcPr calcId="145621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M11" i="2" s="1"/>
  <c r="D11" i="2"/>
  <c r="L11" i="2" s="1"/>
  <c r="C11" i="2"/>
  <c r="K11" i="2" s="1"/>
  <c r="I9" i="2"/>
  <c r="H9" i="2"/>
  <c r="G9" i="2"/>
  <c r="F9" i="2"/>
  <c r="E9" i="2"/>
  <c r="D9" i="2"/>
  <c r="C9" i="2"/>
  <c r="B34" i="2" l="1"/>
  <c r="L23" i="2"/>
  <c r="K23" i="2"/>
  <c r="J23" i="2"/>
  <c r="I23" i="2"/>
  <c r="H23" i="2"/>
  <c r="G23" i="2"/>
  <c r="F23" i="2"/>
  <c r="E23" i="2"/>
  <c r="D23" i="2"/>
  <c r="C23" i="2"/>
  <c r="B1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<sst xmlns="http://schemas.openxmlformats.org/spreadsheetml/2006/main" count="57" uniqueCount="32">
  <si>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</si>
  <si>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</si>
  <si>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</si>
  <si>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</si>
  <si>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</si>
  <si>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</si>
  <si>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</si>
  <si>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</si>
  <si>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</si>
  <si>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</si>
  <si>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</si>
  <si>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</si>
  <si>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</si>
  <si>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</si>
  <si>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</si>
  <si>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</si>
  <si>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</si>
  <si>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</si>
  <si>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</si>
  <si>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</si>
  <si>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</si>
  <si>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</si>
  <si>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</si>
  <si>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</si>
  <si>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</si>
  <si>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</si>
  <si>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</si>
  <si>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</si>
  <si>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Master of Architecture Tuition and Fee Billing Rates: Fall 2019</t>
  </si>
  <si>
    <t>Tuition and Fees for Resident Master of Architecture</t>
  </si>
  <si>
    <t>Tuition and Fees for Non-Resident Master of Architecture</t>
  </si>
  <si>
    <t>All information in this document is available at www.buffalo.edu/studentaccounts/tuition-and-fees.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</si>
</sst>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B5" sqref="B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28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609</v>
      </c>
      <c r="C8" s="17">
        <f t="shared" ref="C8" si="0">SUM(B8*2)</f>
        <v>1218</v>
      </c>
      <c r="D8" s="17">
        <f t="shared" ref="D8" si="1">SUM(B8*3)</f>
        <v>1827</v>
      </c>
      <c r="E8" s="17">
        <f t="shared" ref="E8" si="2">SUM(B8*4)</f>
        <v>2436</v>
      </c>
      <c r="F8" s="17">
        <f t="shared" ref="F8" si="3">SUM(B8*5)</f>
        <v>3045</v>
      </c>
      <c r="G8" s="17">
        <f t="shared" ref="G8" si="4">SUM(B8*6)</f>
        <v>3654</v>
      </c>
      <c r="H8" s="17">
        <f t="shared" ref="H8" si="5">SUM(B8*7)</f>
        <v>4263</v>
      </c>
      <c r="I8" s="17">
        <f t="shared" ref="I8" si="6">SUM(B8*8)</f>
        <v>4872</v>
      </c>
      <c r="J8" s="17">
        <f t="shared" ref="J8" si="7">SUM(B8*9)</f>
        <v>5481</v>
      </c>
      <c r="K8" s="17">
        <f t="shared" ref="K8" si="8">SUM(B8*10)</f>
        <v>6090</v>
      </c>
      <c r="L8" s="17">
        <f t="shared" ref="L8" si="9">SUM(B8*11)</f>
        <v>6699</v>
      </c>
      <c r="M8" s="18">
        <v>7310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ref="C9:C16" si="10">SUM(B9*2)</f>
        <v>43.76</v>
      </c>
      <c r="D9" s="19">
        <f t="shared" ref="D9:D16" si="11">SUM(B9*3)</f>
        <v>65.64</v>
      </c>
      <c r="E9" s="19">
        <f t="shared" ref="E9:E16" si="12">SUM(B9*4)</f>
        <v>87.52</v>
      </c>
      <c r="F9" s="19">
        <f t="shared" ref="F9:F16" si="13">SUM(B9*5)</f>
        <v>109.39999999999999</v>
      </c>
      <c r="G9" s="19">
        <f t="shared" ref="G9:G16" si="14">SUM(B9*6)</f>
        <v>131.28</v>
      </c>
      <c r="H9" s="19">
        <f t="shared" ref="H9:H16" si="15">SUM(B9*7)</f>
        <v>153.16</v>
      </c>
      <c r="I9" s="19">
        <f t="shared" ref="I9:I16" si="16">SUM(B9*8)</f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85</v>
      </c>
      <c r="C10" s="20">
        <v>85</v>
      </c>
      <c r="D10" s="20">
        <v>85</v>
      </c>
      <c r="E10" s="20">
        <v>85</v>
      </c>
      <c r="F10" s="20">
        <v>85</v>
      </c>
      <c r="G10" s="20">
        <v>85</v>
      </c>
      <c r="H10" s="20">
        <v>85</v>
      </c>
      <c r="I10" s="20">
        <v>85</v>
      </c>
      <c r="J10" s="20">
        <v>85</v>
      </c>
      <c r="K10" s="20">
        <v>85</v>
      </c>
      <c r="L10" s="20">
        <v>85</v>
      </c>
      <c r="M10" s="20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f t="shared" ref="J11:M15" si="17">SUM(B11*9)</f>
        <v>0</v>
      </c>
      <c r="K11" s="19">
        <f t="shared" si="17"/>
        <v>0</v>
      </c>
      <c r="L11" s="19">
        <f t="shared" si="17"/>
        <v>0</v>
      </c>
      <c r="M11" s="19">
        <f t="shared" si="17"/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10"/>
        <v>21.42</v>
      </c>
      <c r="D12" s="20">
        <f t="shared" si="11"/>
        <v>32.130000000000003</v>
      </c>
      <c r="E12" s="20">
        <f t="shared" si="12"/>
        <v>42.84</v>
      </c>
      <c r="F12" s="20">
        <f t="shared" si="13"/>
        <v>53.550000000000004</v>
      </c>
      <c r="G12" s="20">
        <f t="shared" si="14"/>
        <v>64.260000000000005</v>
      </c>
      <c r="H12" s="20">
        <f t="shared" si="15"/>
        <v>74.97</v>
      </c>
      <c r="I12" s="20">
        <f t="shared" si="1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10"/>
        <v>10.42</v>
      </c>
      <c r="D13" s="19">
        <f t="shared" si="11"/>
        <v>15.629999999999999</v>
      </c>
      <c r="E13" s="19">
        <f t="shared" si="12"/>
        <v>20.84</v>
      </c>
      <c r="F13" s="19">
        <f t="shared" si="13"/>
        <v>26.05</v>
      </c>
      <c r="G13" s="19">
        <f t="shared" si="14"/>
        <v>31.259999999999998</v>
      </c>
      <c r="H13" s="19">
        <f t="shared" si="15"/>
        <v>36.47</v>
      </c>
      <c r="I13" s="19">
        <f t="shared" si="1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10"/>
        <v>34.42</v>
      </c>
      <c r="D14" s="20">
        <f t="shared" si="11"/>
        <v>51.63</v>
      </c>
      <c r="E14" s="20">
        <f t="shared" si="12"/>
        <v>68.84</v>
      </c>
      <c r="F14" s="20">
        <f t="shared" si="13"/>
        <v>86.050000000000011</v>
      </c>
      <c r="G14" s="20">
        <f t="shared" si="14"/>
        <v>103.26</v>
      </c>
      <c r="H14" s="20">
        <f t="shared" si="15"/>
        <v>120.47</v>
      </c>
      <c r="I14" s="20">
        <f t="shared" si="1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10"/>
        <v>0</v>
      </c>
      <c r="D15" s="21">
        <f t="shared" si="11"/>
        <v>0</v>
      </c>
      <c r="E15" s="21">
        <f t="shared" si="12"/>
        <v>0</v>
      </c>
      <c r="F15" s="21">
        <f t="shared" si="13"/>
        <v>0</v>
      </c>
      <c r="G15" s="21">
        <f t="shared" si="14"/>
        <v>0</v>
      </c>
      <c r="H15" s="21">
        <f t="shared" si="15"/>
        <v>0</v>
      </c>
      <c r="I15" s="21">
        <f t="shared" si="16"/>
        <v>0</v>
      </c>
      <c r="J15" s="21">
        <f t="shared" si="17"/>
        <v>0</v>
      </c>
      <c r="K15" s="21">
        <f t="shared" si="17"/>
        <v>0</v>
      </c>
      <c r="L15" s="21">
        <f t="shared" si="17"/>
        <v>0</v>
      </c>
      <c r="M15" s="21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10"/>
        <v>69.62</v>
      </c>
      <c r="D16" s="19">
        <f t="shared" si="11"/>
        <v>104.43</v>
      </c>
      <c r="E16" s="19">
        <f t="shared" si="12"/>
        <v>139.24</v>
      </c>
      <c r="F16" s="19">
        <f t="shared" si="13"/>
        <v>174.05</v>
      </c>
      <c r="G16" s="19">
        <f t="shared" si="14"/>
        <v>208.86</v>
      </c>
      <c r="H16" s="19">
        <f t="shared" si="15"/>
        <v>243.67000000000002</v>
      </c>
      <c r="I16" s="19">
        <f t="shared" si="1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8">SUM(B8:B18)</f>
        <v>809.01000000000022</v>
      </c>
      <c r="C19" s="22">
        <f t="shared" si="18"/>
        <v>1528.0200000000004</v>
      </c>
      <c r="D19" s="22">
        <f t="shared" si="18"/>
        <v>2247.0300000000002</v>
      </c>
      <c r="E19" s="22">
        <f t="shared" si="18"/>
        <v>2966.0400000000009</v>
      </c>
      <c r="F19" s="22">
        <f t="shared" si="18"/>
        <v>3685.0500000000006</v>
      </c>
      <c r="G19" s="22">
        <f t="shared" si="18"/>
        <v>4404.0600000000013</v>
      </c>
      <c r="H19" s="22">
        <f t="shared" si="18"/>
        <v>5123.0700000000006</v>
      </c>
      <c r="I19" s="22">
        <f t="shared" si="18"/>
        <v>5842.0800000000017</v>
      </c>
      <c r="J19" s="22">
        <f t="shared" si="18"/>
        <v>6891</v>
      </c>
      <c r="K19" s="22">
        <f t="shared" si="18"/>
        <v>7500</v>
      </c>
      <c r="L19" s="22">
        <f t="shared" si="18"/>
        <v>8109</v>
      </c>
      <c r="M19" s="23">
        <f t="shared" si="18"/>
        <v>8720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30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1052</v>
      </c>
      <c r="C23" s="17">
        <f t="shared" ref="C23" si="19">SUM(B23*2)</f>
        <v>2104</v>
      </c>
      <c r="D23" s="17">
        <f t="shared" ref="D23" si="20">SUM(B23*3)</f>
        <v>3156</v>
      </c>
      <c r="E23" s="17">
        <f t="shared" ref="E23" si="21">SUM(B23*4)</f>
        <v>4208</v>
      </c>
      <c r="F23" s="17">
        <f t="shared" ref="F23" si="22">SUM(B23*5)</f>
        <v>5260</v>
      </c>
      <c r="G23" s="17">
        <f t="shared" ref="G23" si="23">SUM(B23*6)</f>
        <v>6312</v>
      </c>
      <c r="H23" s="17">
        <f t="shared" ref="H23" si="24">SUM(B23*7)</f>
        <v>7364</v>
      </c>
      <c r="I23" s="17">
        <f t="shared" ref="I23" si="25">SUM(B23*8)</f>
        <v>8416</v>
      </c>
      <c r="J23" s="17">
        <f t="shared" ref="J23" si="26">SUM(B23*9)</f>
        <v>9468</v>
      </c>
      <c r="K23" s="17">
        <f t="shared" ref="K23" si="27">SUM(B23*10)</f>
        <v>10520</v>
      </c>
      <c r="L23" s="17">
        <f t="shared" ref="L23" si="28">SUM(B23*11)</f>
        <v>11572</v>
      </c>
      <c r="M23" s="18">
        <v>12620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:C31" si="29">SUM(B24*2)</f>
        <v>43.76</v>
      </c>
      <c r="D24" s="19">
        <f t="shared" ref="D24:D31" si="30">SUM(B24*3)</f>
        <v>65.64</v>
      </c>
      <c r="E24" s="19">
        <f t="shared" ref="E24:E31" si="31">SUM(B24*4)</f>
        <v>87.52</v>
      </c>
      <c r="F24" s="19">
        <f t="shared" ref="F24:F31" si="32">SUM(B24*5)</f>
        <v>109.39999999999999</v>
      </c>
      <c r="G24" s="19">
        <f t="shared" ref="G24:G31" si="33">SUM(B24*6)</f>
        <v>131.28</v>
      </c>
      <c r="H24" s="19">
        <f t="shared" ref="H24:H31" si="34">SUM(B24*7)</f>
        <v>153.16</v>
      </c>
      <c r="I24" s="19">
        <f t="shared" ref="I24:I31" si="35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85</v>
      </c>
      <c r="C25" s="20">
        <v>85</v>
      </c>
      <c r="D25" s="20">
        <v>85</v>
      </c>
      <c r="E25" s="20">
        <v>85</v>
      </c>
      <c r="F25" s="20">
        <v>85</v>
      </c>
      <c r="G25" s="20">
        <v>85</v>
      </c>
      <c r="H25" s="20">
        <v>85</v>
      </c>
      <c r="I25" s="20">
        <v>85</v>
      </c>
      <c r="J25" s="20">
        <v>85</v>
      </c>
      <c r="K25" s="20">
        <v>85</v>
      </c>
      <c r="L25" s="20">
        <v>85</v>
      </c>
      <c r="M25" s="20">
        <v>85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si="29"/>
        <v>0</v>
      </c>
      <c r="D26" s="19">
        <f t="shared" si="30"/>
        <v>0</v>
      </c>
      <c r="E26" s="19">
        <f t="shared" si="31"/>
        <v>0</v>
      </c>
      <c r="F26" s="19">
        <f t="shared" si="32"/>
        <v>0</v>
      </c>
      <c r="G26" s="19">
        <f t="shared" si="33"/>
        <v>0</v>
      </c>
      <c r="H26" s="19">
        <f t="shared" si="34"/>
        <v>0</v>
      </c>
      <c r="I26" s="19">
        <f t="shared" si="35"/>
        <v>0</v>
      </c>
      <c r="J26" s="19">
        <f t="shared" ref="J26:M30" si="36">SUM(B26*9)</f>
        <v>0</v>
      </c>
      <c r="K26" s="19">
        <f t="shared" si="36"/>
        <v>0</v>
      </c>
      <c r="L26" s="19">
        <f t="shared" si="36"/>
        <v>0</v>
      </c>
      <c r="M26" s="19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29"/>
        <v>21.42</v>
      </c>
      <c r="D27" s="20">
        <f t="shared" si="30"/>
        <v>32.130000000000003</v>
      </c>
      <c r="E27" s="20">
        <f t="shared" si="31"/>
        <v>42.84</v>
      </c>
      <c r="F27" s="20">
        <f t="shared" si="32"/>
        <v>53.550000000000004</v>
      </c>
      <c r="G27" s="20">
        <f t="shared" si="33"/>
        <v>64.260000000000005</v>
      </c>
      <c r="H27" s="20">
        <f t="shared" si="34"/>
        <v>74.97</v>
      </c>
      <c r="I27" s="20">
        <f t="shared" si="35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29"/>
        <v>10.42</v>
      </c>
      <c r="D28" s="19">
        <f t="shared" si="30"/>
        <v>15.629999999999999</v>
      </c>
      <c r="E28" s="19">
        <f t="shared" si="31"/>
        <v>20.84</v>
      </c>
      <c r="F28" s="19">
        <f t="shared" si="32"/>
        <v>26.05</v>
      </c>
      <c r="G28" s="19">
        <f t="shared" si="33"/>
        <v>31.259999999999998</v>
      </c>
      <c r="H28" s="19">
        <f t="shared" si="34"/>
        <v>36.47</v>
      </c>
      <c r="I28" s="19">
        <f t="shared" si="35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29"/>
        <v>34.42</v>
      </c>
      <c r="D29" s="20">
        <f t="shared" si="30"/>
        <v>51.63</v>
      </c>
      <c r="E29" s="20">
        <f t="shared" si="31"/>
        <v>68.84</v>
      </c>
      <c r="F29" s="20">
        <f t="shared" si="32"/>
        <v>86.050000000000011</v>
      </c>
      <c r="G29" s="20">
        <f t="shared" si="33"/>
        <v>103.26</v>
      </c>
      <c r="H29" s="20">
        <f t="shared" si="34"/>
        <v>120.47</v>
      </c>
      <c r="I29" s="20">
        <f t="shared" si="35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29"/>
        <v>0</v>
      </c>
      <c r="D30" s="21">
        <f t="shared" si="30"/>
        <v>0</v>
      </c>
      <c r="E30" s="21">
        <f t="shared" si="31"/>
        <v>0</v>
      </c>
      <c r="F30" s="21">
        <f t="shared" si="32"/>
        <v>0</v>
      </c>
      <c r="G30" s="21">
        <f t="shared" si="33"/>
        <v>0</v>
      </c>
      <c r="H30" s="21">
        <f t="shared" si="34"/>
        <v>0</v>
      </c>
      <c r="I30" s="21">
        <f t="shared" si="35"/>
        <v>0</v>
      </c>
      <c r="J30" s="21">
        <f t="shared" si="36"/>
        <v>0</v>
      </c>
      <c r="K30" s="21">
        <f t="shared" si="36"/>
        <v>0</v>
      </c>
      <c r="L30" s="21">
        <f t="shared" si="36"/>
        <v>0</v>
      </c>
      <c r="M30" s="21">
        <f t="shared" si="36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29"/>
        <v>69.62</v>
      </c>
      <c r="D31" s="19">
        <f t="shared" si="30"/>
        <v>104.43</v>
      </c>
      <c r="E31" s="19">
        <f t="shared" si="31"/>
        <v>139.24</v>
      </c>
      <c r="F31" s="19">
        <f t="shared" si="32"/>
        <v>174.05</v>
      </c>
      <c r="G31" s="19">
        <f t="shared" si="33"/>
        <v>208.86</v>
      </c>
      <c r="H31" s="19">
        <f t="shared" si="34"/>
        <v>243.67000000000002</v>
      </c>
      <c r="I31" s="19">
        <f t="shared" si="35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37">SUM(B23:B33)</f>
        <v>1252.0100000000002</v>
      </c>
      <c r="C34" s="22">
        <f t="shared" si="37"/>
        <v>2414.0200000000004</v>
      </c>
      <c r="D34" s="22">
        <f t="shared" si="37"/>
        <v>3576.03</v>
      </c>
      <c r="E34" s="22">
        <f t="shared" si="37"/>
        <v>4738.0400000000009</v>
      </c>
      <c r="F34" s="22">
        <f t="shared" si="37"/>
        <v>5900.05</v>
      </c>
      <c r="G34" s="22">
        <f t="shared" si="37"/>
        <v>7062.06</v>
      </c>
      <c r="H34" s="22">
        <f t="shared" si="37"/>
        <v>8224.0700000000015</v>
      </c>
      <c r="I34" s="22">
        <f t="shared" si="37"/>
        <v>9386.0800000000017</v>
      </c>
      <c r="J34" s="22">
        <f t="shared" si="37"/>
        <v>10878</v>
      </c>
      <c r="K34" s="22">
        <f t="shared" si="37"/>
        <v>11930</v>
      </c>
      <c r="L34" s="22">
        <f t="shared" si="37"/>
        <v>12982</v>
      </c>
      <c r="M34" s="23">
        <f t="shared" si="37"/>
        <v>14030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password="AED7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2019 MARCH Tuition &amp; Fees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2019 MARCH Tuition and Fee Billing Rates</dc:title>
  <dc:subject>Listing of graduate tuition and fees for the spring 2017 semester</dc:subject>
  <dc:creator>UB Student Accounts</dc:creator>
  <cp:keywords>tuition,fees, MARCH tuition, MARCH fees</cp:keywords>
  <cp:lastModifiedBy>Stevens, Laura</cp:lastModifiedBy>
  <cp:lastPrinted>2019-05-21T14:58:12Z</cp:lastPrinted>
  <dcterms:created xsi:type="dcterms:W3CDTF">2016-06-06T21:02:30Z</dcterms:created>
  <dcterms:modified xsi:type="dcterms:W3CDTF">2019-07-01T15:47:05Z</dcterms:modified>
  <cp:category>tuition</cp:category>
</cp:coreProperties>
</file>