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Law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<sst xmlns="http://schemas.openxmlformats.org/spreadsheetml/2006/main" count="57" uniqueCount="32">
  <si>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</si>
  <si>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</si>
  <si>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</si>
  <si>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</si>
  <si>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</si>
  <si>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</si>
  <si>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</si>
  <si>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</si>
  <si>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</si>
  <si>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</si>
  <si>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</si>
  <si>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</si>
  <si>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</si>
  <si>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</si>
  <si>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</si>
  <si>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</si>
  <si>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</si>
  <si>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</si>
  <si>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</si>
  <si>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</si>
  <si>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</si>
  <si>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</si>
  <si>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</si>
  <si>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</si>
  <si>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</si>
  <si>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</si>
  <si>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</si>
  <si>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</si>
  <si>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Law Tuition and Fee Billing Rates: Fall 2019</t>
  </si>
  <si>
    <t>Tuition and Fees for Resident Law</t>
  </si>
  <si>
    <t>Tuition and Fees for Non-Resident Law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</si>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</sst>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5" sqref="B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1059</v>
      </c>
      <c r="C8" s="17">
        <f t="shared" ref="C8" si="0">SUM(B8*2)</f>
        <v>2118</v>
      </c>
      <c r="D8" s="17">
        <f t="shared" ref="D8" si="1">SUM(B8*3)</f>
        <v>3177</v>
      </c>
      <c r="E8" s="17">
        <f t="shared" ref="E8" si="2">SUM(B8*4)</f>
        <v>4236</v>
      </c>
      <c r="F8" s="17">
        <f t="shared" ref="F8" si="3">SUM(B8*5)</f>
        <v>5295</v>
      </c>
      <c r="G8" s="17">
        <f t="shared" ref="G8" si="4">SUM(B8*6)</f>
        <v>6354</v>
      </c>
      <c r="H8" s="17">
        <f t="shared" ref="H8" si="5">SUM(B8*7)</f>
        <v>7413</v>
      </c>
      <c r="I8" s="17">
        <f t="shared" ref="I8" si="6">SUM(B8*8)</f>
        <v>8472</v>
      </c>
      <c r="J8" s="17">
        <f t="shared" ref="J8" si="7">SUM(B8*9)</f>
        <v>9531</v>
      </c>
      <c r="K8" s="17">
        <f t="shared" ref="K8" si="8">SUM(B8*10)</f>
        <v>10590</v>
      </c>
      <c r="L8" s="17">
        <f t="shared" ref="L8" si="9">SUM(B8*11)</f>
        <v>11649</v>
      </c>
      <c r="M8" s="18">
        <v>12705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110</v>
      </c>
      <c r="C10" s="20">
        <v>110</v>
      </c>
      <c r="D10" s="20">
        <v>110</v>
      </c>
      <c r="E10" s="20">
        <v>110</v>
      </c>
      <c r="F10" s="20">
        <v>110</v>
      </c>
      <c r="G10" s="20">
        <v>110</v>
      </c>
      <c r="H10" s="20">
        <v>110</v>
      </c>
      <c r="I10" s="20">
        <v>110</v>
      </c>
      <c r="J10" s="20">
        <v>110</v>
      </c>
      <c r="K10" s="20">
        <v>110</v>
      </c>
      <c r="L10" s="20">
        <v>110</v>
      </c>
      <c r="M10" s="20">
        <v>110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1284.0100000000002</v>
      </c>
      <c r="C19" s="22">
        <f t="shared" si="18"/>
        <v>2453.0200000000004</v>
      </c>
      <c r="D19" s="22">
        <f t="shared" si="18"/>
        <v>3622.03</v>
      </c>
      <c r="E19" s="22">
        <f t="shared" si="18"/>
        <v>4791.0400000000009</v>
      </c>
      <c r="F19" s="22">
        <f t="shared" si="18"/>
        <v>5960.05</v>
      </c>
      <c r="G19" s="22">
        <f t="shared" si="18"/>
        <v>7129.06</v>
      </c>
      <c r="H19" s="22">
        <f t="shared" si="18"/>
        <v>8298.0700000000015</v>
      </c>
      <c r="I19" s="22">
        <f t="shared" si="18"/>
        <v>9467.0800000000017</v>
      </c>
      <c r="J19" s="22">
        <f t="shared" si="18"/>
        <v>10966</v>
      </c>
      <c r="K19" s="22">
        <f t="shared" si="18"/>
        <v>12025</v>
      </c>
      <c r="L19" s="22">
        <f t="shared" si="18"/>
        <v>13084</v>
      </c>
      <c r="M19" s="23">
        <f t="shared" si="18"/>
        <v>14140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1229</v>
      </c>
      <c r="C23" s="17">
        <f t="shared" ref="C23" si="19">SUM(B23*2)</f>
        <v>2458</v>
      </c>
      <c r="D23" s="17">
        <f t="shared" ref="D23" si="20">SUM(B23*3)</f>
        <v>3687</v>
      </c>
      <c r="E23" s="17">
        <f t="shared" ref="E23" si="21">SUM(B23*4)</f>
        <v>4916</v>
      </c>
      <c r="F23" s="17">
        <f t="shared" ref="F23" si="22">SUM(B23*5)</f>
        <v>6145</v>
      </c>
      <c r="G23" s="17">
        <f t="shared" ref="G23" si="23">SUM(B23*6)</f>
        <v>7374</v>
      </c>
      <c r="H23" s="17">
        <f t="shared" ref="H23" si="24">SUM(B23*7)</f>
        <v>8603</v>
      </c>
      <c r="I23" s="17">
        <f t="shared" ref="I23" si="25">SUM(B23*8)</f>
        <v>9832</v>
      </c>
      <c r="J23" s="17">
        <f t="shared" ref="J23" si="26">SUM(B23*9)</f>
        <v>11061</v>
      </c>
      <c r="K23" s="17">
        <f t="shared" ref="K23" si="27">SUM(B23*10)</f>
        <v>12290</v>
      </c>
      <c r="L23" s="17">
        <f t="shared" ref="L23" si="28">SUM(B23*11)</f>
        <v>13519</v>
      </c>
      <c r="M23" s="18">
        <v>14750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" si="29">SUM(B24*2)</f>
        <v>43.76</v>
      </c>
      <c r="D24" s="19">
        <f t="shared" ref="D24" si="30">SUM(B24*3)</f>
        <v>65.64</v>
      </c>
      <c r="E24" s="19">
        <f t="shared" ref="E24" si="31">SUM(B24*4)</f>
        <v>87.52</v>
      </c>
      <c r="F24" s="19">
        <f t="shared" ref="F24" si="32">SUM(B24*5)</f>
        <v>109.39999999999999</v>
      </c>
      <c r="G24" s="19">
        <f t="shared" ref="G24" si="33">SUM(B24*6)</f>
        <v>131.28</v>
      </c>
      <c r="H24" s="19">
        <f t="shared" ref="H24" si="34">SUM(B24*7)</f>
        <v>153.16</v>
      </c>
      <c r="I24" s="19">
        <f t="shared" ref="I24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110</v>
      </c>
      <c r="C25" s="20">
        <v>110</v>
      </c>
      <c r="D25" s="20">
        <v>110</v>
      </c>
      <c r="E25" s="20">
        <v>110</v>
      </c>
      <c r="F25" s="20">
        <v>110</v>
      </c>
      <c r="G25" s="20">
        <v>110</v>
      </c>
      <c r="H25" s="20">
        <v>110</v>
      </c>
      <c r="I25" s="20">
        <v>110</v>
      </c>
      <c r="J25" s="20">
        <v>110</v>
      </c>
      <c r="K25" s="20">
        <v>110</v>
      </c>
      <c r="L25" s="20">
        <v>110</v>
      </c>
      <c r="M25" s="20">
        <v>110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ref="C26:C31" si="36">SUM(B26*2)</f>
        <v>0</v>
      </c>
      <c r="D26" s="19">
        <f t="shared" ref="D26:D31" si="37">SUM(B26*3)</f>
        <v>0</v>
      </c>
      <c r="E26" s="19">
        <f t="shared" ref="E26:E31" si="38">SUM(B26*4)</f>
        <v>0</v>
      </c>
      <c r="F26" s="19">
        <f t="shared" ref="F26:F31" si="39">SUM(B26*5)</f>
        <v>0</v>
      </c>
      <c r="G26" s="19">
        <f t="shared" ref="G26:G31" si="40">SUM(B26*6)</f>
        <v>0</v>
      </c>
      <c r="H26" s="19">
        <f t="shared" ref="H26:H31" si="41">SUM(B26*7)</f>
        <v>0</v>
      </c>
      <c r="I26" s="19">
        <f t="shared" ref="I26:I31" si="42">SUM(B26*8)</f>
        <v>0</v>
      </c>
      <c r="J26" s="19">
        <f t="shared" ref="J26" si="43">SUM(B26*9)</f>
        <v>0</v>
      </c>
      <c r="K26" s="19">
        <f t="shared" ref="K26" si="44">SUM(C26*9)</f>
        <v>0</v>
      </c>
      <c r="L26" s="19">
        <f t="shared" ref="L26" si="45">SUM(D26*9)</f>
        <v>0</v>
      </c>
      <c r="M26" s="19">
        <f t="shared" ref="M26" si="46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36"/>
        <v>21.42</v>
      </c>
      <c r="D27" s="20">
        <f t="shared" si="37"/>
        <v>32.130000000000003</v>
      </c>
      <c r="E27" s="20">
        <f t="shared" si="38"/>
        <v>42.84</v>
      </c>
      <c r="F27" s="20">
        <f t="shared" si="39"/>
        <v>53.550000000000004</v>
      </c>
      <c r="G27" s="20">
        <f t="shared" si="40"/>
        <v>64.260000000000005</v>
      </c>
      <c r="H27" s="20">
        <f t="shared" si="41"/>
        <v>74.97</v>
      </c>
      <c r="I27" s="20">
        <f t="shared" si="42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36"/>
        <v>10.42</v>
      </c>
      <c r="D28" s="19">
        <f t="shared" si="37"/>
        <v>15.629999999999999</v>
      </c>
      <c r="E28" s="19">
        <f t="shared" si="38"/>
        <v>20.84</v>
      </c>
      <c r="F28" s="19">
        <f t="shared" si="39"/>
        <v>26.05</v>
      </c>
      <c r="G28" s="19">
        <f t="shared" si="40"/>
        <v>31.259999999999998</v>
      </c>
      <c r="H28" s="19">
        <f t="shared" si="41"/>
        <v>36.47</v>
      </c>
      <c r="I28" s="19">
        <f t="shared" si="42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36"/>
        <v>34.42</v>
      </c>
      <c r="D29" s="20">
        <f t="shared" si="37"/>
        <v>51.63</v>
      </c>
      <c r="E29" s="20">
        <f t="shared" si="38"/>
        <v>68.84</v>
      </c>
      <c r="F29" s="20">
        <f t="shared" si="39"/>
        <v>86.050000000000011</v>
      </c>
      <c r="G29" s="20">
        <f t="shared" si="40"/>
        <v>103.26</v>
      </c>
      <c r="H29" s="20">
        <f t="shared" si="41"/>
        <v>120.47</v>
      </c>
      <c r="I29" s="20">
        <f t="shared" si="42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36"/>
        <v>0</v>
      </c>
      <c r="D30" s="21">
        <f t="shared" si="37"/>
        <v>0</v>
      </c>
      <c r="E30" s="21">
        <f t="shared" si="38"/>
        <v>0</v>
      </c>
      <c r="F30" s="21">
        <f t="shared" si="39"/>
        <v>0</v>
      </c>
      <c r="G30" s="21">
        <f t="shared" si="40"/>
        <v>0</v>
      </c>
      <c r="H30" s="21">
        <f t="shared" si="41"/>
        <v>0</v>
      </c>
      <c r="I30" s="21">
        <f t="shared" si="42"/>
        <v>0</v>
      </c>
      <c r="J30" s="21">
        <f t="shared" ref="J30" si="47">SUM(B30*9)</f>
        <v>0</v>
      </c>
      <c r="K30" s="21">
        <f t="shared" ref="K30" si="48">SUM(C30*9)</f>
        <v>0</v>
      </c>
      <c r="L30" s="21">
        <f t="shared" ref="L30" si="49">SUM(D30*9)</f>
        <v>0</v>
      </c>
      <c r="M30" s="21">
        <f t="shared" ref="M30" si="50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36"/>
        <v>69.62</v>
      </c>
      <c r="D31" s="19">
        <f t="shared" si="37"/>
        <v>104.43</v>
      </c>
      <c r="E31" s="19">
        <f t="shared" si="38"/>
        <v>139.24</v>
      </c>
      <c r="F31" s="19">
        <f t="shared" si="39"/>
        <v>174.05</v>
      </c>
      <c r="G31" s="19">
        <f t="shared" si="40"/>
        <v>208.86</v>
      </c>
      <c r="H31" s="19">
        <f t="shared" si="41"/>
        <v>243.67000000000002</v>
      </c>
      <c r="I31" s="19">
        <f t="shared" si="42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51">SUM(B23:B33)</f>
        <v>1454.0100000000002</v>
      </c>
      <c r="C34" s="22">
        <f t="shared" si="51"/>
        <v>2793.0200000000004</v>
      </c>
      <c r="D34" s="22">
        <f t="shared" si="51"/>
        <v>4132.03</v>
      </c>
      <c r="E34" s="22">
        <f t="shared" si="51"/>
        <v>5471.0400000000009</v>
      </c>
      <c r="F34" s="22">
        <f t="shared" si="51"/>
        <v>6810.05</v>
      </c>
      <c r="G34" s="22">
        <f t="shared" si="51"/>
        <v>8149.06</v>
      </c>
      <c r="H34" s="22">
        <f t="shared" si="51"/>
        <v>9488.0699999999979</v>
      </c>
      <c r="I34" s="22">
        <f t="shared" si="51"/>
        <v>10827.080000000002</v>
      </c>
      <c r="J34" s="22">
        <f t="shared" si="51"/>
        <v>12496</v>
      </c>
      <c r="K34" s="22">
        <f t="shared" si="51"/>
        <v>13725</v>
      </c>
      <c r="L34" s="22">
        <f t="shared" si="51"/>
        <v>14954</v>
      </c>
      <c r="M34" s="23">
        <f t="shared" si="51"/>
        <v>16185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Law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Law Tuition and Fee Billing Rates</dc:title>
  <dc:subject>Listing of graduate tuition and fees for the spring 2017 semester</dc:subject>
  <dc:creator>UB Student Accounts</dc:creator>
  <cp:keywords>tuition,fees, Law tuition, Law fees</cp:keywords>
  <cp:lastModifiedBy>Stevens, Laura</cp:lastModifiedBy>
  <cp:lastPrinted>2019-05-21T14:58:12Z</cp:lastPrinted>
  <dcterms:created xsi:type="dcterms:W3CDTF">2016-06-06T21:02:30Z</dcterms:created>
  <dcterms:modified xsi:type="dcterms:W3CDTF">2019-07-01T15:47:30Z</dcterms:modified>
  <cp:category>tuition</cp:category>
</cp:coreProperties>
</file>