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985" windowHeight="9165"/>
  </bookViews>
  <sheets>
    <sheet name="FA 2019 DSW Tuition &amp; Fees" sheetId="2" r:id="rId1"/>
  </sheets>
  <calcPr calcId="145621"/>
</workbook>
</file>

<file path=xl/calcChain.xml><?xml version="1.0" encoding="utf-8"?>
<calcChain xmlns="http://schemas.openxmlformats.org/spreadsheetml/2006/main">
  <c r="I33" i="2" l="1"/>
  <c r="H33" i="2"/>
  <c r="G33" i="2"/>
  <c r="F33" i="2"/>
  <c r="E33" i="2"/>
  <c r="D33" i="2"/>
  <c r="C33" i="2"/>
  <c r="I31" i="2"/>
  <c r="H31" i="2"/>
  <c r="G31" i="2"/>
  <c r="F31" i="2"/>
  <c r="E31" i="2"/>
  <c r="D31" i="2"/>
  <c r="C31" i="2"/>
  <c r="J30" i="2"/>
  <c r="I30" i="2"/>
  <c r="H30" i="2"/>
  <c r="G30" i="2"/>
  <c r="F30" i="2"/>
  <c r="E30" i="2"/>
  <c r="M30" i="2" s="1"/>
  <c r="D30" i="2"/>
  <c r="L30" i="2" s="1"/>
  <c r="C30" i="2"/>
  <c r="K30" i="2" s="1"/>
  <c r="I29" i="2"/>
  <c r="H29" i="2"/>
  <c r="G29" i="2"/>
  <c r="F29" i="2"/>
  <c r="E29" i="2"/>
  <c r="D29" i="2"/>
  <c r="C29" i="2"/>
  <c r="I28" i="2"/>
  <c r="H28" i="2"/>
  <c r="G28" i="2"/>
  <c r="F28" i="2"/>
  <c r="E28" i="2"/>
  <c r="D28" i="2"/>
  <c r="C28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4" i="2"/>
  <c r="H24" i="2"/>
  <c r="G24" i="2"/>
  <c r="F24" i="2"/>
  <c r="E24" i="2"/>
  <c r="D24" i="2"/>
  <c r="C24" i="2"/>
  <c r="I18" i="2"/>
  <c r="H18" i="2"/>
  <c r="G18" i="2"/>
  <c r="F18" i="2"/>
  <c r="E18" i="2"/>
  <c r="D18" i="2"/>
  <c r="C18" i="2"/>
  <c r="I16" i="2"/>
  <c r="H16" i="2"/>
  <c r="G16" i="2"/>
  <c r="F16" i="2"/>
  <c r="E16" i="2"/>
  <c r="D16" i="2"/>
  <c r="C16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2" i="2"/>
  <c r="H12" i="2"/>
  <c r="G12" i="2"/>
  <c r="F12" i="2"/>
  <c r="E12" i="2"/>
  <c r="D12" i="2"/>
  <c r="C12" i="2"/>
  <c r="J11" i="2"/>
  <c r="I11" i="2"/>
  <c r="H11" i="2"/>
  <c r="G11" i="2"/>
  <c r="F11" i="2"/>
  <c r="E11" i="2"/>
  <c r="M11" i="2" s="1"/>
  <c r="D11" i="2"/>
  <c r="L11" i="2" s="1"/>
  <c r="C11" i="2"/>
  <c r="K11" i="2" s="1"/>
  <c r="I9" i="2"/>
  <c r="H9" i="2"/>
  <c r="G9" i="2"/>
  <c r="F9" i="2"/>
  <c r="E9" i="2"/>
  <c r="D9" i="2"/>
  <c r="C9" i="2"/>
  <c r="B34" i="2" l="1"/>
  <c r="L23" i="2"/>
  <c r="K23" i="2"/>
  <c r="J23" i="2"/>
  <c r="I23" i="2"/>
  <c r="H23" i="2"/>
  <c r="G23" i="2"/>
  <c r="F23" i="2"/>
  <c r="E23" i="2"/>
  <c r="D23" i="2"/>
  <c r="C23" i="2"/>
  <c r="B19" i="2"/>
  <c r="L8" i="2"/>
  <c r="K8" i="2"/>
  <c r="J8" i="2"/>
  <c r="I8" i="2"/>
  <c r="H8" i="2"/>
  <c r="G8" i="2"/>
  <c r="F8" i="2"/>
  <c r="E8" i="2"/>
  <c r="D8" i="2"/>
  <c r="C8" i="2"/>
  <c r="E19" i="2" l="1"/>
  <c r="I19" i="2"/>
  <c r="M19" i="2"/>
  <c r="E34" i="2"/>
  <c r="I34" i="2"/>
  <c r="M34" i="2"/>
  <c r="F34" i="2"/>
  <c r="J34" i="2"/>
  <c r="C34" i="2"/>
  <c r="G34" i="2"/>
  <c r="K34" i="2"/>
  <c r="D19" i="2"/>
  <c r="L19" i="2"/>
  <c r="H19" i="2"/>
  <c r="C19" i="2"/>
  <c r="G19" i="2"/>
  <c r="K19" i="2"/>
  <c r="D34" i="2"/>
  <c r="H34" i="2"/>
  <c r="L34" i="2"/>
  <c r="F19" i="2"/>
  <c r="J19" i="2"/>
</calcChain>
</file>

<file path=xl/sharedStrings.xml><?xml version="1.0" encoding="utf-8"?>
<sst xmlns="http://schemas.openxmlformats.org/spreadsheetml/2006/main" count="57" uniqueCount="32">
  <si>
    <t>Tuition</t>
  </si>
  <si>
    <t>Activity Fee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</si>
  <si>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</si>
  <si>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</si>
  <si>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</si>
  <si>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</si>
  <si>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</si>
  <si>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</si>
  <si>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</si>
  <si>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</si>
  <si>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Academic Excellence Fee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</si>
  <si>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</si>
  <si>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</si>
  <si>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</si>
  <si>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</si>
  <si>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</si>
  <si>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</si>
  <si>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</si>
  <si>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</si>
  <si>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</si>
  <si>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</si>
  <si>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</si>
  <si>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</si>
  <si>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</si>
  <si>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</si>
  <si>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</si>
  <si>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</si>
  <si>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</si>
  <si>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Doctor of Social Work Tuition and Fee Billing Rates: Fall 2019</t>
  </si>
  <si>
    <t>Tuition and Fees for Resident Doctor of Social Work</t>
  </si>
  <si>
    <t>Tuition and Fees for Non-Resident Doctor of Social Work</t>
  </si>
  <si>
    <t>All information in this document is available at www.buffalo.edu/studentaccounts/tuition-and-fees.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</si>
</sst>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5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3" fillId="2" borderId="5" xfId="1" applyNumberFormat="1" applyFont="1" applyFill="1" applyBorder="1" applyAlignment="1">
      <alignment vertical="center"/>
    </xf>
    <xf numFmtId="7" fontId="3" fillId="2" borderId="3" xfId="1" applyNumberFormat="1" applyFont="1" applyFill="1" applyBorder="1" applyAlignment="1">
      <alignment vertical="center"/>
    </xf>
    <xf numFmtId="7" fontId="3" fillId="0" borderId="1" xfId="1" applyNumberFormat="1" applyFont="1" applyBorder="1" applyAlignment="1">
      <alignment vertical="center"/>
    </xf>
    <xf numFmtId="7" fontId="3" fillId="2" borderId="1" xfId="1" applyNumberFormat="1" applyFont="1" applyFill="1" applyBorder="1" applyAlignment="1">
      <alignment vertical="center"/>
    </xf>
    <xf numFmtId="7" fontId="3" fillId="3" borderId="1" xfId="1" applyNumberFormat="1" applyFont="1" applyFill="1" applyBorder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19" totalsRowShown="0" headerRowDxfId="27" tableBorderDxfId="26">
  <autoFilter ref="A7:M1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25" dataCellStyle="Currency"/>
    <tableColumn id="3" name="2 credits" dataDxfId="24" dataCellStyle="Currency"/>
    <tableColumn id="4" name="3 credits" dataDxfId="23" dataCellStyle="Currency"/>
    <tableColumn id="5" name="4 credits" dataDxfId="22" dataCellStyle="Currency"/>
    <tableColumn id="6" name="5 credits" dataDxfId="21" dataCellStyle="Currency"/>
    <tableColumn id="7" name="6 credits" dataDxfId="20" dataCellStyle="Currency"/>
    <tableColumn id="8" name="7 credits" dataDxfId="19" dataCellStyle="Currency"/>
    <tableColumn id="9" name="8 credits" dataDxfId="18" dataCellStyle="Currency"/>
    <tableColumn id="10" name="9 credits*" dataDxfId="17" dataCellStyle="Currency"/>
    <tableColumn id="11" name="10 credits*" dataDxfId="16" dataCellStyle="Currency"/>
    <tableColumn id="12" name="11 credits*" dataDxfId="15" dataCellStyle="Currency"/>
    <tableColumn id="13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2:M34" totalsRowShown="0" headerRowDxfId="13" tableBorderDxfId="12">
  <autoFilter ref="A22:M3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4"/>
  <sheetViews>
    <sheetView tabSelected="1" zoomScaleNormal="100" workbookViewId="0">
      <selection activeCell="N5" sqref="N5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6" t="s">
        <v>28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5" t="s">
        <v>26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5" t="s">
        <v>27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24" t="s">
        <v>31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5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13" t="s">
        <v>29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8" t="s">
        <v>20</v>
      </c>
      <c r="B7" s="9" t="s">
        <v>11</v>
      </c>
      <c r="C7" s="9" t="s">
        <v>12</v>
      </c>
      <c r="D7" s="9" t="s">
        <v>13</v>
      </c>
      <c r="E7" s="9" t="s">
        <v>14</v>
      </c>
      <c r="F7" s="9" t="s">
        <v>15</v>
      </c>
      <c r="G7" s="9" t="s">
        <v>16</v>
      </c>
      <c r="H7" s="9" t="s">
        <v>17</v>
      </c>
      <c r="I7" s="9" t="s">
        <v>18</v>
      </c>
      <c r="J7" s="9" t="s">
        <v>22</v>
      </c>
      <c r="K7" s="9" t="s">
        <v>23</v>
      </c>
      <c r="L7" s="9" t="s">
        <v>24</v>
      </c>
      <c r="M7" s="10" t="s">
        <v>19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5" t="s">
        <v>0</v>
      </c>
      <c r="B8" s="17">
        <v>800</v>
      </c>
      <c r="C8" s="17">
        <f t="shared" ref="C8" si="0">SUM(B8*2)</f>
        <v>1600</v>
      </c>
      <c r="D8" s="17">
        <f t="shared" ref="D8" si="1">SUM(B8*3)</f>
        <v>2400</v>
      </c>
      <c r="E8" s="17">
        <f t="shared" ref="E8" si="2">SUM(B8*4)</f>
        <v>3200</v>
      </c>
      <c r="F8" s="17">
        <f t="shared" ref="F8" si="3">SUM(B8*5)</f>
        <v>4000</v>
      </c>
      <c r="G8" s="17">
        <f t="shared" ref="G8" si="4">SUM(B8*6)</f>
        <v>4800</v>
      </c>
      <c r="H8" s="17">
        <f t="shared" ref="H8" si="5">SUM(B8*7)</f>
        <v>5600</v>
      </c>
      <c r="I8" s="17">
        <f t="shared" ref="I8" si="6">SUM(B8*8)</f>
        <v>6400</v>
      </c>
      <c r="J8" s="17">
        <f t="shared" ref="J8" si="7">SUM(B8*9)</f>
        <v>7200</v>
      </c>
      <c r="K8" s="17">
        <f t="shared" ref="K8" si="8">SUM(B8*10)</f>
        <v>8000</v>
      </c>
      <c r="L8" s="17">
        <f t="shared" ref="L8" si="9">SUM(B8*11)</f>
        <v>8800</v>
      </c>
      <c r="M8" s="18">
        <v>9600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">
      <c r="A9" s="4" t="s">
        <v>10</v>
      </c>
      <c r="B9" s="19">
        <v>21.88</v>
      </c>
      <c r="C9" s="19">
        <f t="shared" ref="C9:C16" si="10">SUM(B9*2)</f>
        <v>43.76</v>
      </c>
      <c r="D9" s="19">
        <f t="shared" ref="D9:D16" si="11">SUM(B9*3)</f>
        <v>65.64</v>
      </c>
      <c r="E9" s="19">
        <f t="shared" ref="E9:E16" si="12">SUM(B9*4)</f>
        <v>87.52</v>
      </c>
      <c r="F9" s="19">
        <f t="shared" ref="F9:F16" si="13">SUM(B9*5)</f>
        <v>109.39999999999999</v>
      </c>
      <c r="G9" s="19">
        <f t="shared" ref="G9:G16" si="14">SUM(B9*6)</f>
        <v>131.28</v>
      </c>
      <c r="H9" s="19">
        <f t="shared" ref="H9:H16" si="15">SUM(B9*7)</f>
        <v>153.16</v>
      </c>
      <c r="I9" s="19">
        <f t="shared" ref="I9:I16" si="16">SUM(B9*8)</f>
        <v>175.04</v>
      </c>
      <c r="J9" s="19">
        <v>262.5</v>
      </c>
      <c r="K9" s="19">
        <v>262.5</v>
      </c>
      <c r="L9" s="19">
        <v>262.5</v>
      </c>
      <c r="M9" s="19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6" t="s">
        <v>1</v>
      </c>
      <c r="B10" s="20">
        <v>85</v>
      </c>
      <c r="C10" s="20">
        <v>85</v>
      </c>
      <c r="D10" s="20">
        <v>85</v>
      </c>
      <c r="E10" s="20">
        <v>85</v>
      </c>
      <c r="F10" s="20">
        <v>85</v>
      </c>
      <c r="G10" s="20">
        <v>85</v>
      </c>
      <c r="H10" s="20">
        <v>85</v>
      </c>
      <c r="I10" s="20">
        <v>85</v>
      </c>
      <c r="J10" s="20">
        <v>85</v>
      </c>
      <c r="K10" s="20">
        <v>85</v>
      </c>
      <c r="L10" s="20">
        <v>85</v>
      </c>
      <c r="M10" s="20">
        <v>85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4" t="s">
        <v>2</v>
      </c>
      <c r="B11" s="19">
        <v>0</v>
      </c>
      <c r="C11" s="19">
        <f t="shared" si="10"/>
        <v>0</v>
      </c>
      <c r="D11" s="19">
        <f t="shared" si="11"/>
        <v>0</v>
      </c>
      <c r="E11" s="19">
        <f t="shared" si="12"/>
        <v>0</v>
      </c>
      <c r="F11" s="19">
        <f t="shared" si="13"/>
        <v>0</v>
      </c>
      <c r="G11" s="19">
        <f t="shared" si="14"/>
        <v>0</v>
      </c>
      <c r="H11" s="19">
        <f t="shared" si="15"/>
        <v>0</v>
      </c>
      <c r="I11" s="19">
        <f t="shared" si="16"/>
        <v>0</v>
      </c>
      <c r="J11" s="19">
        <f t="shared" ref="J11:M15" si="17">SUM(B11*9)</f>
        <v>0</v>
      </c>
      <c r="K11" s="19">
        <f t="shared" si="17"/>
        <v>0</v>
      </c>
      <c r="L11" s="19">
        <f t="shared" si="17"/>
        <v>0</v>
      </c>
      <c r="M11" s="19">
        <f t="shared" si="17"/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6" t="s">
        <v>3</v>
      </c>
      <c r="B12" s="20">
        <v>10.71</v>
      </c>
      <c r="C12" s="20">
        <f t="shared" si="10"/>
        <v>21.42</v>
      </c>
      <c r="D12" s="20">
        <f t="shared" si="11"/>
        <v>32.130000000000003</v>
      </c>
      <c r="E12" s="20">
        <f t="shared" si="12"/>
        <v>42.84</v>
      </c>
      <c r="F12" s="20">
        <f t="shared" si="13"/>
        <v>53.550000000000004</v>
      </c>
      <c r="G12" s="20">
        <f t="shared" si="14"/>
        <v>64.260000000000005</v>
      </c>
      <c r="H12" s="20">
        <f t="shared" si="15"/>
        <v>74.97</v>
      </c>
      <c r="I12" s="20">
        <f t="shared" si="16"/>
        <v>85.68</v>
      </c>
      <c r="J12" s="20">
        <v>128.5</v>
      </c>
      <c r="K12" s="20">
        <v>128.5</v>
      </c>
      <c r="L12" s="20">
        <v>128.5</v>
      </c>
      <c r="M12" s="20">
        <v>128.5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4" t="s">
        <v>4</v>
      </c>
      <c r="B13" s="19">
        <v>5.21</v>
      </c>
      <c r="C13" s="19">
        <f t="shared" si="10"/>
        <v>10.42</v>
      </c>
      <c r="D13" s="19">
        <f t="shared" si="11"/>
        <v>15.629999999999999</v>
      </c>
      <c r="E13" s="19">
        <f t="shared" si="12"/>
        <v>20.84</v>
      </c>
      <c r="F13" s="19">
        <f t="shared" si="13"/>
        <v>26.05</v>
      </c>
      <c r="G13" s="19">
        <f t="shared" si="14"/>
        <v>31.259999999999998</v>
      </c>
      <c r="H13" s="19">
        <f t="shared" si="15"/>
        <v>36.47</v>
      </c>
      <c r="I13" s="19">
        <f t="shared" si="16"/>
        <v>41.68</v>
      </c>
      <c r="J13" s="19">
        <v>62.5</v>
      </c>
      <c r="K13" s="19">
        <v>62.5</v>
      </c>
      <c r="L13" s="19">
        <v>62.5</v>
      </c>
      <c r="M13" s="19">
        <v>62.5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6" t="s">
        <v>5</v>
      </c>
      <c r="B14" s="20">
        <v>17.21</v>
      </c>
      <c r="C14" s="20">
        <f t="shared" si="10"/>
        <v>34.42</v>
      </c>
      <c r="D14" s="20">
        <f t="shared" si="11"/>
        <v>51.63</v>
      </c>
      <c r="E14" s="20">
        <f t="shared" si="12"/>
        <v>68.84</v>
      </c>
      <c r="F14" s="20">
        <f t="shared" si="13"/>
        <v>86.050000000000011</v>
      </c>
      <c r="G14" s="20">
        <f t="shared" si="14"/>
        <v>103.26</v>
      </c>
      <c r="H14" s="20">
        <f t="shared" si="15"/>
        <v>120.47</v>
      </c>
      <c r="I14" s="20">
        <f t="shared" si="16"/>
        <v>137.68</v>
      </c>
      <c r="J14" s="20">
        <v>206.5</v>
      </c>
      <c r="K14" s="20">
        <v>206.5</v>
      </c>
      <c r="L14" s="20">
        <v>206.5</v>
      </c>
      <c r="M14" s="20">
        <v>206.5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21</v>
      </c>
      <c r="B15" s="21">
        <v>0</v>
      </c>
      <c r="C15" s="21">
        <f t="shared" si="10"/>
        <v>0</v>
      </c>
      <c r="D15" s="21">
        <f t="shared" si="11"/>
        <v>0</v>
      </c>
      <c r="E15" s="21">
        <f t="shared" si="12"/>
        <v>0</v>
      </c>
      <c r="F15" s="21">
        <f t="shared" si="13"/>
        <v>0</v>
      </c>
      <c r="G15" s="21">
        <f t="shared" si="14"/>
        <v>0</v>
      </c>
      <c r="H15" s="21">
        <f t="shared" si="15"/>
        <v>0</v>
      </c>
      <c r="I15" s="21">
        <f t="shared" si="16"/>
        <v>0</v>
      </c>
      <c r="J15" s="21">
        <f t="shared" si="17"/>
        <v>0</v>
      </c>
      <c r="K15" s="21">
        <f t="shared" si="17"/>
        <v>0</v>
      </c>
      <c r="L15" s="21">
        <f t="shared" si="17"/>
        <v>0</v>
      </c>
      <c r="M15" s="21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4" t="s">
        <v>6</v>
      </c>
      <c r="B16" s="19">
        <v>34.81</v>
      </c>
      <c r="C16" s="19">
        <f t="shared" si="10"/>
        <v>69.62</v>
      </c>
      <c r="D16" s="19">
        <f t="shared" si="11"/>
        <v>104.43</v>
      </c>
      <c r="E16" s="19">
        <f t="shared" si="12"/>
        <v>139.24</v>
      </c>
      <c r="F16" s="19">
        <f t="shared" si="13"/>
        <v>174.05</v>
      </c>
      <c r="G16" s="19">
        <f t="shared" si="14"/>
        <v>208.86</v>
      </c>
      <c r="H16" s="19">
        <f t="shared" si="15"/>
        <v>243.67000000000002</v>
      </c>
      <c r="I16" s="19">
        <f t="shared" si="16"/>
        <v>278.48</v>
      </c>
      <c r="J16" s="19">
        <v>417.75</v>
      </c>
      <c r="K16" s="19">
        <v>417.75</v>
      </c>
      <c r="L16" s="19">
        <v>417.75</v>
      </c>
      <c r="M16" s="19">
        <v>417.75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7</v>
      </c>
      <c r="B17" s="21">
        <v>5</v>
      </c>
      <c r="C17" s="21">
        <v>5</v>
      </c>
      <c r="D17" s="21">
        <v>5</v>
      </c>
      <c r="E17" s="21">
        <v>5</v>
      </c>
      <c r="F17" s="21">
        <v>5</v>
      </c>
      <c r="G17" s="21">
        <v>5</v>
      </c>
      <c r="H17" s="21">
        <v>5</v>
      </c>
      <c r="I17" s="21">
        <v>5</v>
      </c>
      <c r="J17" s="21">
        <v>5</v>
      </c>
      <c r="K17" s="21">
        <v>5</v>
      </c>
      <c r="L17" s="21">
        <v>5</v>
      </c>
      <c r="M17" s="21">
        <v>5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thickBot="1" x14ac:dyDescent="0.25">
      <c r="A18" s="4" t="s">
        <v>8</v>
      </c>
      <c r="B18" s="19">
        <v>20.190000000000001</v>
      </c>
      <c r="C18" s="19">
        <f>SUM(B18*2)</f>
        <v>40.380000000000003</v>
      </c>
      <c r="D18" s="19">
        <f>SUM(B18*3)</f>
        <v>60.570000000000007</v>
      </c>
      <c r="E18" s="19">
        <f>SUM(B18*4)</f>
        <v>80.760000000000005</v>
      </c>
      <c r="F18" s="19">
        <f>SUM(B18*5)</f>
        <v>100.95</v>
      </c>
      <c r="G18" s="19">
        <f>SUM(B18*6)</f>
        <v>121.14000000000001</v>
      </c>
      <c r="H18" s="19">
        <f>SUM(B18*7)</f>
        <v>141.33000000000001</v>
      </c>
      <c r="I18" s="19">
        <f>SUM(B18*8)</f>
        <v>161.52000000000001</v>
      </c>
      <c r="J18" s="19">
        <v>242.25</v>
      </c>
      <c r="K18" s="19">
        <v>242.25</v>
      </c>
      <c r="L18" s="19">
        <v>242.25</v>
      </c>
      <c r="M18" s="19">
        <v>242.25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1" t="s">
        <v>9</v>
      </c>
      <c r="B19" s="22">
        <f t="shared" ref="B19:M19" si="18">SUM(B8:B18)</f>
        <v>1000.0100000000002</v>
      </c>
      <c r="C19" s="22">
        <f t="shared" si="18"/>
        <v>1910.0200000000004</v>
      </c>
      <c r="D19" s="22">
        <f t="shared" si="18"/>
        <v>2820.03</v>
      </c>
      <c r="E19" s="22">
        <f t="shared" si="18"/>
        <v>3730.0400000000009</v>
      </c>
      <c r="F19" s="22">
        <f t="shared" si="18"/>
        <v>4640.05</v>
      </c>
      <c r="G19" s="22">
        <f t="shared" si="18"/>
        <v>5550.06</v>
      </c>
      <c r="H19" s="22">
        <f t="shared" si="18"/>
        <v>6460.0700000000006</v>
      </c>
      <c r="I19" s="22">
        <f t="shared" si="18"/>
        <v>7370.0800000000017</v>
      </c>
      <c r="J19" s="22">
        <f t="shared" si="18"/>
        <v>8610</v>
      </c>
      <c r="K19" s="22">
        <f t="shared" si="18"/>
        <v>9410</v>
      </c>
      <c r="L19" s="22">
        <f t="shared" si="18"/>
        <v>10210</v>
      </c>
      <c r="M19" s="23">
        <f t="shared" si="18"/>
        <v>11010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x14ac:dyDescent="0.2">
      <c r="A21" s="13" t="s">
        <v>30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thickBot="1" x14ac:dyDescent="0.25">
      <c r="A22" s="8" t="s">
        <v>20</v>
      </c>
      <c r="B22" s="9" t="s">
        <v>11</v>
      </c>
      <c r="C22" s="9" t="s">
        <v>12</v>
      </c>
      <c r="D22" s="9" t="s">
        <v>13</v>
      </c>
      <c r="E22" s="9" t="s">
        <v>14</v>
      </c>
      <c r="F22" s="9" t="s">
        <v>15</v>
      </c>
      <c r="G22" s="9" t="s">
        <v>16</v>
      </c>
      <c r="H22" s="9" t="s">
        <v>17</v>
      </c>
      <c r="I22" s="9" t="s">
        <v>18</v>
      </c>
      <c r="J22" s="9" t="s">
        <v>22</v>
      </c>
      <c r="K22" s="9" t="s">
        <v>23</v>
      </c>
      <c r="L22" s="9" t="s">
        <v>24</v>
      </c>
      <c r="M22" s="10" t="s">
        <v>19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">
      <c r="A23" s="5" t="s">
        <v>0</v>
      </c>
      <c r="B23" s="17">
        <v>1050</v>
      </c>
      <c r="C23" s="17">
        <f t="shared" ref="C23" si="19">SUM(B23*2)</f>
        <v>2100</v>
      </c>
      <c r="D23" s="17">
        <f t="shared" ref="D23" si="20">SUM(B23*3)</f>
        <v>3150</v>
      </c>
      <c r="E23" s="17">
        <f t="shared" ref="E23" si="21">SUM(B23*4)</f>
        <v>4200</v>
      </c>
      <c r="F23" s="17">
        <f t="shared" ref="F23" si="22">SUM(B23*5)</f>
        <v>5250</v>
      </c>
      <c r="G23" s="17">
        <f t="shared" ref="G23" si="23">SUM(B23*6)</f>
        <v>6300</v>
      </c>
      <c r="H23" s="17">
        <f t="shared" ref="H23" si="24">SUM(B23*7)</f>
        <v>7350</v>
      </c>
      <c r="I23" s="17">
        <f t="shared" ref="I23" si="25">SUM(B23*8)</f>
        <v>8400</v>
      </c>
      <c r="J23" s="17">
        <f t="shared" ref="J23" si="26">SUM(B23*9)</f>
        <v>9450</v>
      </c>
      <c r="K23" s="17">
        <f t="shared" ref="K23" si="27">SUM(B23*10)</f>
        <v>10500</v>
      </c>
      <c r="L23" s="17">
        <f t="shared" ref="L23" si="28">SUM(B23*11)</f>
        <v>11550</v>
      </c>
      <c r="M23" s="18">
        <v>12600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7" t="s">
        <v>10</v>
      </c>
      <c r="B24" s="19">
        <v>21.88</v>
      </c>
      <c r="C24" s="19">
        <f t="shared" ref="C24:C31" si="29">SUM(B24*2)</f>
        <v>43.76</v>
      </c>
      <c r="D24" s="19">
        <f t="shared" ref="D24:D31" si="30">SUM(B24*3)</f>
        <v>65.64</v>
      </c>
      <c r="E24" s="19">
        <f t="shared" ref="E24:E31" si="31">SUM(B24*4)</f>
        <v>87.52</v>
      </c>
      <c r="F24" s="19">
        <f t="shared" ref="F24:F31" si="32">SUM(B24*5)</f>
        <v>109.39999999999999</v>
      </c>
      <c r="G24" s="19">
        <f t="shared" ref="G24:G31" si="33">SUM(B24*6)</f>
        <v>131.28</v>
      </c>
      <c r="H24" s="19">
        <f t="shared" ref="H24:H31" si="34">SUM(B24*7)</f>
        <v>153.16</v>
      </c>
      <c r="I24" s="19">
        <f t="shared" ref="I24:I31" si="35">SUM(B24*8)</f>
        <v>175.04</v>
      </c>
      <c r="J24" s="19">
        <v>262.5</v>
      </c>
      <c r="K24" s="19">
        <v>262.5</v>
      </c>
      <c r="L24" s="19">
        <v>262.5</v>
      </c>
      <c r="M24" s="19">
        <v>262.5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">
      <c r="A25" s="6" t="s">
        <v>1</v>
      </c>
      <c r="B25" s="20">
        <v>85</v>
      </c>
      <c r="C25" s="20">
        <v>85</v>
      </c>
      <c r="D25" s="20">
        <v>85</v>
      </c>
      <c r="E25" s="20">
        <v>85</v>
      </c>
      <c r="F25" s="20">
        <v>85</v>
      </c>
      <c r="G25" s="20">
        <v>85</v>
      </c>
      <c r="H25" s="20">
        <v>85</v>
      </c>
      <c r="I25" s="20">
        <v>85</v>
      </c>
      <c r="J25" s="20">
        <v>85</v>
      </c>
      <c r="K25" s="20">
        <v>85</v>
      </c>
      <c r="L25" s="20">
        <v>85</v>
      </c>
      <c r="M25" s="20">
        <v>85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4" t="s">
        <v>2</v>
      </c>
      <c r="B26" s="19">
        <v>0</v>
      </c>
      <c r="C26" s="19">
        <f t="shared" si="29"/>
        <v>0</v>
      </c>
      <c r="D26" s="19">
        <f t="shared" si="30"/>
        <v>0</v>
      </c>
      <c r="E26" s="19">
        <f t="shared" si="31"/>
        <v>0</v>
      </c>
      <c r="F26" s="19">
        <f t="shared" si="32"/>
        <v>0</v>
      </c>
      <c r="G26" s="19">
        <f t="shared" si="33"/>
        <v>0</v>
      </c>
      <c r="H26" s="19">
        <f t="shared" si="34"/>
        <v>0</v>
      </c>
      <c r="I26" s="19">
        <f t="shared" si="35"/>
        <v>0</v>
      </c>
      <c r="J26" s="19">
        <f t="shared" ref="J26:M30" si="36">SUM(B26*9)</f>
        <v>0</v>
      </c>
      <c r="K26" s="19">
        <f t="shared" si="36"/>
        <v>0</v>
      </c>
      <c r="L26" s="19">
        <f t="shared" si="36"/>
        <v>0</v>
      </c>
      <c r="M26" s="19">
        <f t="shared" si="36"/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6" t="s">
        <v>3</v>
      </c>
      <c r="B27" s="20">
        <v>10.71</v>
      </c>
      <c r="C27" s="20">
        <f t="shared" si="29"/>
        <v>21.42</v>
      </c>
      <c r="D27" s="20">
        <f t="shared" si="30"/>
        <v>32.130000000000003</v>
      </c>
      <c r="E27" s="20">
        <f t="shared" si="31"/>
        <v>42.84</v>
      </c>
      <c r="F27" s="20">
        <f t="shared" si="32"/>
        <v>53.550000000000004</v>
      </c>
      <c r="G27" s="20">
        <f t="shared" si="33"/>
        <v>64.260000000000005</v>
      </c>
      <c r="H27" s="20">
        <f t="shared" si="34"/>
        <v>74.97</v>
      </c>
      <c r="I27" s="20">
        <f t="shared" si="35"/>
        <v>85.68</v>
      </c>
      <c r="J27" s="20">
        <v>128.5</v>
      </c>
      <c r="K27" s="20">
        <v>128.5</v>
      </c>
      <c r="L27" s="20">
        <v>128.5</v>
      </c>
      <c r="M27" s="20">
        <v>128.5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4" t="s">
        <v>4</v>
      </c>
      <c r="B28" s="19">
        <v>5.21</v>
      </c>
      <c r="C28" s="19">
        <f t="shared" si="29"/>
        <v>10.42</v>
      </c>
      <c r="D28" s="19">
        <f t="shared" si="30"/>
        <v>15.629999999999999</v>
      </c>
      <c r="E28" s="19">
        <f t="shared" si="31"/>
        <v>20.84</v>
      </c>
      <c r="F28" s="19">
        <f t="shared" si="32"/>
        <v>26.05</v>
      </c>
      <c r="G28" s="19">
        <f t="shared" si="33"/>
        <v>31.259999999999998</v>
      </c>
      <c r="H28" s="19">
        <f t="shared" si="34"/>
        <v>36.47</v>
      </c>
      <c r="I28" s="19">
        <f t="shared" si="35"/>
        <v>41.68</v>
      </c>
      <c r="J28" s="19">
        <v>62.5</v>
      </c>
      <c r="K28" s="19">
        <v>62.5</v>
      </c>
      <c r="L28" s="19">
        <v>62.5</v>
      </c>
      <c r="M28" s="19">
        <v>62.5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6" t="s">
        <v>5</v>
      </c>
      <c r="B29" s="20">
        <v>17.21</v>
      </c>
      <c r="C29" s="20">
        <f t="shared" si="29"/>
        <v>34.42</v>
      </c>
      <c r="D29" s="20">
        <f t="shared" si="30"/>
        <v>51.63</v>
      </c>
      <c r="E29" s="20">
        <f t="shared" si="31"/>
        <v>68.84</v>
      </c>
      <c r="F29" s="20">
        <f t="shared" si="32"/>
        <v>86.050000000000011</v>
      </c>
      <c r="G29" s="20">
        <f t="shared" si="33"/>
        <v>103.26</v>
      </c>
      <c r="H29" s="20">
        <f t="shared" si="34"/>
        <v>120.47</v>
      </c>
      <c r="I29" s="20">
        <f t="shared" si="35"/>
        <v>137.68</v>
      </c>
      <c r="J29" s="20">
        <v>206.5</v>
      </c>
      <c r="K29" s="20">
        <v>206.5</v>
      </c>
      <c r="L29" s="20">
        <v>206.5</v>
      </c>
      <c r="M29" s="20">
        <v>206.5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2" t="s">
        <v>21</v>
      </c>
      <c r="B30" s="21">
        <v>0</v>
      </c>
      <c r="C30" s="21">
        <f t="shared" si="29"/>
        <v>0</v>
      </c>
      <c r="D30" s="21">
        <f t="shared" si="30"/>
        <v>0</v>
      </c>
      <c r="E30" s="21">
        <f t="shared" si="31"/>
        <v>0</v>
      </c>
      <c r="F30" s="21">
        <f t="shared" si="32"/>
        <v>0</v>
      </c>
      <c r="G30" s="21">
        <f t="shared" si="33"/>
        <v>0</v>
      </c>
      <c r="H30" s="21">
        <f t="shared" si="34"/>
        <v>0</v>
      </c>
      <c r="I30" s="21">
        <f t="shared" si="35"/>
        <v>0</v>
      </c>
      <c r="J30" s="21">
        <f t="shared" si="36"/>
        <v>0</v>
      </c>
      <c r="K30" s="21">
        <f t="shared" si="36"/>
        <v>0</v>
      </c>
      <c r="L30" s="21">
        <f t="shared" si="36"/>
        <v>0</v>
      </c>
      <c r="M30" s="21">
        <f t="shared" si="36"/>
        <v>0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4" t="s">
        <v>6</v>
      </c>
      <c r="B31" s="19">
        <v>34.81</v>
      </c>
      <c r="C31" s="19">
        <f t="shared" si="29"/>
        <v>69.62</v>
      </c>
      <c r="D31" s="19">
        <f t="shared" si="30"/>
        <v>104.43</v>
      </c>
      <c r="E31" s="19">
        <f t="shared" si="31"/>
        <v>139.24</v>
      </c>
      <c r="F31" s="19">
        <f t="shared" si="32"/>
        <v>174.05</v>
      </c>
      <c r="G31" s="19">
        <f t="shared" si="33"/>
        <v>208.86</v>
      </c>
      <c r="H31" s="19">
        <f t="shared" si="34"/>
        <v>243.67000000000002</v>
      </c>
      <c r="I31" s="19">
        <f t="shared" si="35"/>
        <v>278.48</v>
      </c>
      <c r="J31" s="19">
        <v>417.75</v>
      </c>
      <c r="K31" s="19">
        <v>417.75</v>
      </c>
      <c r="L31" s="19">
        <v>417.75</v>
      </c>
      <c r="M31" s="19">
        <v>417.75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2" t="s">
        <v>7</v>
      </c>
      <c r="B32" s="21">
        <v>5</v>
      </c>
      <c r="C32" s="21">
        <v>5</v>
      </c>
      <c r="D32" s="21">
        <v>5</v>
      </c>
      <c r="E32" s="21">
        <v>5</v>
      </c>
      <c r="F32" s="21">
        <v>5</v>
      </c>
      <c r="G32" s="21">
        <v>5</v>
      </c>
      <c r="H32" s="21">
        <v>5</v>
      </c>
      <c r="I32" s="21">
        <v>5</v>
      </c>
      <c r="J32" s="21">
        <v>5</v>
      </c>
      <c r="K32" s="21">
        <v>5</v>
      </c>
      <c r="L32" s="21">
        <v>5</v>
      </c>
      <c r="M32" s="21">
        <v>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thickBot="1" x14ac:dyDescent="0.25">
      <c r="A33" s="4" t="s">
        <v>8</v>
      </c>
      <c r="B33" s="19">
        <v>20.190000000000001</v>
      </c>
      <c r="C33" s="19">
        <f>SUM(B33*2)</f>
        <v>40.380000000000003</v>
      </c>
      <c r="D33" s="19">
        <f>SUM(B33*3)</f>
        <v>60.570000000000007</v>
      </c>
      <c r="E33" s="19">
        <f>SUM(B33*4)</f>
        <v>80.760000000000005</v>
      </c>
      <c r="F33" s="19">
        <f>SUM(B33*5)</f>
        <v>100.95</v>
      </c>
      <c r="G33" s="19">
        <f>SUM(B33*6)</f>
        <v>121.14000000000001</v>
      </c>
      <c r="H33" s="19">
        <f>SUM(B33*7)</f>
        <v>141.33000000000001</v>
      </c>
      <c r="I33" s="19">
        <f>SUM(B33*8)</f>
        <v>161.52000000000001</v>
      </c>
      <c r="J33" s="19">
        <v>242.25</v>
      </c>
      <c r="K33" s="19">
        <v>242.25</v>
      </c>
      <c r="L33" s="19">
        <v>242.25</v>
      </c>
      <c r="M33" s="19">
        <v>242.25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1" t="s">
        <v>9</v>
      </c>
      <c r="B34" s="22">
        <f t="shared" ref="B34:M34" si="37">SUM(B23:B33)</f>
        <v>1250.0100000000002</v>
      </c>
      <c r="C34" s="22">
        <f t="shared" si="37"/>
        <v>2410.0200000000004</v>
      </c>
      <c r="D34" s="22">
        <f t="shared" si="37"/>
        <v>3570.03</v>
      </c>
      <c r="E34" s="22">
        <f t="shared" si="37"/>
        <v>4730.0400000000009</v>
      </c>
      <c r="F34" s="22">
        <f t="shared" si="37"/>
        <v>5890.05</v>
      </c>
      <c r="G34" s="22">
        <f t="shared" si="37"/>
        <v>7050.06</v>
      </c>
      <c r="H34" s="22">
        <f t="shared" si="37"/>
        <v>8210.0700000000015</v>
      </c>
      <c r="I34" s="22">
        <f t="shared" si="37"/>
        <v>9370.0800000000017</v>
      </c>
      <c r="J34" s="22">
        <f t="shared" si="37"/>
        <v>10860</v>
      </c>
      <c r="K34" s="22">
        <f t="shared" si="37"/>
        <v>11910</v>
      </c>
      <c r="L34" s="22">
        <f t="shared" si="37"/>
        <v>12960</v>
      </c>
      <c r="M34" s="23">
        <f t="shared" si="37"/>
        <v>14010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3" t="s">
        <v>25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</sheetData>
  <sheetProtection password="AED7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2019 DSW Tuition &amp; Fees</vt:lpstr>
    </vt:vector>
  </TitlesOfParts>
  <Company>University at Buffalo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2019 DSW Tuition and Fee Billing Rates</dc:title>
  <dc:subject>Listing of graduate tuition and fees for the spring 2017 semester</dc:subject>
  <dc:creator>UB Student Accounts</dc:creator>
  <cp:keywords>tuition,fees, DSW tuition, DSW fees</cp:keywords>
  <cp:lastModifiedBy>Stevens, Laura</cp:lastModifiedBy>
  <cp:lastPrinted>2019-05-21T14:58:12Z</cp:lastPrinted>
  <dcterms:created xsi:type="dcterms:W3CDTF">2016-06-06T21:02:30Z</dcterms:created>
  <dcterms:modified xsi:type="dcterms:W3CDTF">2019-07-01T15:48:24Z</dcterms:modified>
  <cp:category>tuition</cp:category>
</cp:coreProperties>
</file>