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3.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ambutche\Box\Financial Forms for Web\Final Versions for Publishing\"/>
    </mc:Choice>
  </mc:AlternateContent>
  <bookViews>
    <workbookView xWindow="0" yWindow="0" windowWidth="19200" windowHeight="5600" tabRatio="781" firstSheet="1" activeTab="1"/>
  </bookViews>
  <sheets>
    <sheet name="Change Type" sheetId="12" state="hidden" r:id="rId1"/>
    <sheet name="University Fee Questionnaire" sheetId="11" r:id="rId2"/>
    <sheet name="Approval Check List" sheetId="10" state="hidden" r:id="rId3"/>
    <sheet name="University Fee Cover" sheetId="7" r:id="rId4"/>
    <sheet name="Grad App" sheetId="16" state="hidden" r:id="rId5"/>
    <sheet name="Summary" sheetId="15" state="hidden" r:id="rId6"/>
    <sheet name="Approvals" sheetId="9" state="hidden" r:id="rId7"/>
    <sheet name="SUNY Form" sheetId="21" state="hidden" r:id="rId8"/>
    <sheet name="Student Account E-bill tab" sheetId="18" state="hidden" r:id="rId9"/>
    <sheet name="1098-T" sheetId="19" state="hidden" r:id="rId10"/>
    <sheet name="Rate List" sheetId="5" state="hidden" r:id="rId11"/>
    <sheet name="Detailed Calculation" sheetId="3" state="hidden" r:id="rId12"/>
    <sheet name="Summary by Component" sheetId="2" state="hidden" r:id="rId13"/>
    <sheet name="Signature Routing Slip-Provost" sheetId="20" state="hidden" r:id="rId14"/>
  </sheets>
  <externalReferences>
    <externalReference r:id="rId15"/>
    <externalReference r:id="rId16"/>
  </externalReferences>
  <definedNames>
    <definedName name="changetype" localSheetId="9">[1]Data!$A$2:$A$12</definedName>
    <definedName name="changetype" localSheetId="4">#REF!</definedName>
    <definedName name="changetype" localSheetId="13">#REF!</definedName>
    <definedName name="changetype" localSheetId="8">[1]Data!$A$2:$A$12</definedName>
    <definedName name="changetype" localSheetId="5">#REF!</definedName>
    <definedName name="changetype" localSheetId="1">'[2]Type of Change'!$A$1:$A$7</definedName>
    <definedName name="changetype">#REF!</definedName>
    <definedName name="New_Service_Center" localSheetId="9">#REF!</definedName>
    <definedName name="New_Service_Center" localSheetId="4">#REF!</definedName>
    <definedName name="New_Service_Center" localSheetId="13">#REF!</definedName>
    <definedName name="New_Service_Center" localSheetId="8">#REF!</definedName>
    <definedName name="New_Service_Center" localSheetId="5">#REF!</definedName>
    <definedName name="New_Service_Center">#REF!</definedName>
    <definedName name="_xlnm.Print_Area" localSheetId="7">'SUNY Form'!$A$1:$G$78</definedName>
    <definedName name="_xlnm.Print_Titles" localSheetId="11">'Detailed Calculation'!$A:$D,'Detailed Calculation'!$4:$8</definedName>
    <definedName name="ratetypes" localSheetId="9">#REF!</definedName>
    <definedName name="ratetypes" localSheetId="4">#REF!</definedName>
    <definedName name="ratetypes" localSheetId="13">#REF!</definedName>
    <definedName name="ratetypes" localSheetId="8">#REF!</definedName>
    <definedName name="ratetypes" localSheetId="5">#REF!</definedName>
    <definedName name="ratetype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5" l="1"/>
  <c r="G69" i="3" l="1"/>
  <c r="A7" i="5" l="1"/>
  <c r="D54" i="2" l="1"/>
  <c r="D53" i="2"/>
  <c r="D41" i="2"/>
  <c r="D47" i="2" s="1"/>
  <c r="D48" i="2" s="1"/>
  <c r="D32" i="2"/>
  <c r="D38" i="2" s="1"/>
  <c r="D39" i="2" s="1"/>
  <c r="D18" i="2"/>
  <c r="D27" i="2" s="1"/>
  <c r="D14" i="2"/>
  <c r="D13" i="2"/>
  <c r="D12" i="2"/>
  <c r="D3" i="2"/>
  <c r="I6" i="3"/>
  <c r="E24" i="21"/>
  <c r="C7" i="21"/>
  <c r="B43" i="21"/>
  <c r="B42" i="21"/>
  <c r="B41" i="21"/>
  <c r="B40" i="21"/>
  <c r="B39" i="21"/>
  <c r="B38" i="21"/>
  <c r="I11" i="3"/>
  <c r="C55" i="21"/>
  <c r="D24" i="21"/>
  <c r="C24" i="21"/>
  <c r="C8" i="21"/>
  <c r="C6" i="21"/>
  <c r="D55" i="2" l="1"/>
  <c r="D80" i="2"/>
  <c r="D42" i="2"/>
  <c r="D43" i="2" s="1"/>
  <c r="D82" i="2"/>
  <c r="D33" i="2"/>
  <c r="D34" i="2" s="1"/>
  <c r="D81" i="2"/>
  <c r="D45" i="2"/>
  <c r="D36" i="2"/>
  <c r="D61" i="2"/>
  <c r="F24" i="21"/>
  <c r="D83" i="2" l="1"/>
  <c r="D62" i="2"/>
  <c r="D63" i="2" s="1"/>
  <c r="B41" i="2"/>
  <c r="B42" i="2" l="1"/>
  <c r="B43" i="2" s="1"/>
  <c r="B47" i="2"/>
  <c r="B48" i="2" s="1"/>
  <c r="I45" i="3" l="1"/>
  <c r="I39" i="3"/>
  <c r="I40" i="3"/>
  <c r="I41" i="3"/>
  <c r="I42" i="3"/>
  <c r="I43" i="3"/>
  <c r="I44" i="3"/>
  <c r="I38" i="3"/>
  <c r="I7" i="3"/>
  <c r="I8" i="3" s="1"/>
  <c r="I51" i="3"/>
  <c r="I52" i="3"/>
  <c r="I53" i="3"/>
  <c r="F8" i="5"/>
  <c r="F7" i="5"/>
  <c r="H80" i="3"/>
  <c r="B24" i="21" l="1"/>
  <c r="G24" i="21" s="1"/>
  <c r="G25" i="21" s="1"/>
  <c r="G26" i="21" s="1"/>
  <c r="A10" i="2" l="1"/>
  <c r="A74" i="2" s="1"/>
  <c r="A9" i="2"/>
  <c r="A73" i="2" s="1"/>
  <c r="A8" i="2"/>
  <c r="A72" i="2" s="1"/>
  <c r="A7" i="2"/>
  <c r="A71" i="2" s="1"/>
  <c r="A6" i="2"/>
  <c r="A70" i="2" s="1"/>
  <c r="A5" i="2"/>
  <c r="A69" i="2" s="1"/>
  <c r="A4" i="2"/>
  <c r="A68" i="2" s="1"/>
  <c r="B18" i="20" l="1"/>
  <c r="A42" i="20"/>
  <c r="A41" i="20"/>
  <c r="E13" i="20"/>
  <c r="I54" i="3" l="1"/>
  <c r="F42" i="21" s="1"/>
  <c r="B36" i="16"/>
  <c r="B34" i="16"/>
  <c r="B32" i="16"/>
  <c r="A14" i="16"/>
  <c r="E10" i="16"/>
  <c r="B10" i="16"/>
  <c r="E9" i="16"/>
  <c r="B9" i="16"/>
  <c r="E8" i="16"/>
  <c r="B8" i="16"/>
  <c r="F65" i="2" l="1"/>
  <c r="F76" i="2"/>
  <c r="F88" i="2" l="1"/>
  <c r="F90" i="2" s="1"/>
  <c r="E12" i="3"/>
  <c r="F12" i="3"/>
  <c r="F11" i="3"/>
  <c r="E11" i="3"/>
  <c r="D12" i="3"/>
  <c r="D11" i="3"/>
  <c r="B54" i="2"/>
  <c r="B39" i="7"/>
  <c r="B37" i="7"/>
  <c r="B17" i="20"/>
  <c r="D4" i="15"/>
  <c r="A1" i="10"/>
  <c r="E171" i="11"/>
  <c r="E172" i="11"/>
  <c r="E173" i="11"/>
  <c r="E174" i="11"/>
  <c r="E175" i="11"/>
  <c r="E170" i="11"/>
  <c r="G8" i="3" l="1"/>
  <c r="B53" i="2"/>
  <c r="H8" i="3"/>
  <c r="H50" i="3" l="1"/>
  <c r="G50" i="3"/>
  <c r="G37" i="3"/>
  <c r="G52" i="3"/>
  <c r="G53" i="3"/>
  <c r="G38" i="3"/>
  <c r="G40" i="3"/>
  <c r="G42" i="3"/>
  <c r="G44" i="3"/>
  <c r="G43" i="3"/>
  <c r="G39" i="3"/>
  <c r="G45" i="3"/>
  <c r="G41" i="3"/>
  <c r="H51" i="3"/>
  <c r="H59" i="3"/>
  <c r="H58" i="3"/>
  <c r="H53" i="3"/>
  <c r="G59" i="3"/>
  <c r="G58" i="3"/>
  <c r="G51" i="3"/>
  <c r="H31" i="3"/>
  <c r="H32" i="3"/>
  <c r="H30" i="3"/>
  <c r="G30" i="3"/>
  <c r="B55" i="2"/>
  <c r="B32" i="2"/>
  <c r="B38" i="2" s="1"/>
  <c r="B39" i="2" s="1"/>
  <c r="B13" i="2"/>
  <c r="G54" i="3" l="1"/>
  <c r="G55" i="3" s="1"/>
  <c r="B9" i="2" s="1"/>
  <c r="B73" i="2" s="1"/>
  <c r="H54" i="3"/>
  <c r="B81" i="2"/>
  <c r="B33" i="2"/>
  <c r="B34" i="2" s="1"/>
  <c r="B61" i="2"/>
  <c r="H55" i="3" l="1"/>
  <c r="D9" i="2" s="1"/>
  <c r="H81" i="2"/>
  <c r="H61" i="2"/>
  <c r="B62" i="2"/>
  <c r="H62" i="2" s="1"/>
  <c r="D73" i="2" l="1"/>
  <c r="H73" i="2" s="1"/>
  <c r="B63" i="2"/>
  <c r="H63" i="2" s="1"/>
  <c r="B4" i="10"/>
  <c r="B5" i="9" l="1"/>
  <c r="B12" i="2"/>
  <c r="B80" i="2" s="1"/>
  <c r="I18" i="3" l="1"/>
  <c r="D9" i="15" l="1"/>
  <c r="B18" i="2"/>
  <c r="B45" i="2" s="1"/>
  <c r="A8" i="5"/>
  <c r="C12" i="3"/>
  <c r="A12" i="3"/>
  <c r="C11" i="3"/>
  <c r="A11" i="3"/>
  <c r="G20" i="3"/>
  <c r="G60" i="3"/>
  <c r="H60" i="3"/>
  <c r="I25" i="3"/>
  <c r="I24" i="3"/>
  <c r="I19" i="3"/>
  <c r="H26" i="3"/>
  <c r="G26" i="3"/>
  <c r="D8" i="15"/>
  <c r="D7" i="15" l="1"/>
  <c r="D10" i="15"/>
  <c r="B36" i="2"/>
  <c r="B27" i="2"/>
  <c r="B4" i="9"/>
  <c r="A2" i="5"/>
  <c r="H80" i="2"/>
  <c r="I60" i="3"/>
  <c r="F43" i="21" s="1"/>
  <c r="B3" i="2"/>
  <c r="G61" i="3"/>
  <c r="B10" i="2" s="1"/>
  <c r="H61" i="3"/>
  <c r="D10" i="2" s="1"/>
  <c r="G13" i="3"/>
  <c r="B8" i="5"/>
  <c r="B7" i="5"/>
  <c r="I17" i="3"/>
  <c r="I20" i="3" s="1"/>
  <c r="F38" i="21" s="1"/>
  <c r="I26" i="3"/>
  <c r="F39" i="21" s="1"/>
  <c r="H46" i="3"/>
  <c r="H47" i="3" s="1"/>
  <c r="D8" i="2" s="1"/>
  <c r="G27" i="3"/>
  <c r="B6" i="2" s="1"/>
  <c r="H20" i="3"/>
  <c r="G21" i="3"/>
  <c r="B5" i="2" s="1"/>
  <c r="H27" i="3"/>
  <c r="D6" i="2" s="1"/>
  <c r="H33" i="3"/>
  <c r="H34" i="3" s="1"/>
  <c r="D7" i="2" s="1"/>
  <c r="D74" i="2" l="1"/>
  <c r="D71" i="2"/>
  <c r="D70" i="2"/>
  <c r="D72" i="2"/>
  <c r="B69" i="2"/>
  <c r="H69" i="2" s="1"/>
  <c r="B74" i="2"/>
  <c r="H74" i="2" s="1"/>
  <c r="B70" i="2"/>
  <c r="H70" i="2" s="1"/>
  <c r="G14" i="3"/>
  <c r="B4" i="2" s="1"/>
  <c r="I12" i="3"/>
  <c r="H13" i="3"/>
  <c r="H63" i="3" s="1"/>
  <c r="H21" i="3"/>
  <c r="D5" i="2" s="1"/>
  <c r="D69" i="2" l="1"/>
  <c r="B68" i="2"/>
  <c r="H68" i="2" s="1"/>
  <c r="I13" i="3"/>
  <c r="F30" i="21" s="1"/>
  <c r="F32" i="21" s="1"/>
  <c r="F33" i="21" s="1"/>
  <c r="F35" i="21" s="1"/>
  <c r="H65" i="3"/>
  <c r="H14" i="3"/>
  <c r="D4" i="2" s="1"/>
  <c r="D11" i="2" l="1"/>
  <c r="E4" i="2" s="1"/>
  <c r="D68" i="2"/>
  <c r="D76" i="2" s="1"/>
  <c r="H71" i="3"/>
  <c r="C8" i="5" s="1"/>
  <c r="H76" i="3"/>
  <c r="E14" i="2" l="1"/>
  <c r="E13" i="2"/>
  <c r="E12" i="2"/>
  <c r="D15" i="2"/>
  <c r="D20" i="2" s="1"/>
  <c r="D21" i="2" s="1"/>
  <c r="D44" i="2"/>
  <c r="D35" i="2"/>
  <c r="D86" i="2" s="1"/>
  <c r="D88" i="2" s="1"/>
  <c r="E9" i="2"/>
  <c r="E10" i="2"/>
  <c r="E8" i="2"/>
  <c r="E7" i="2"/>
  <c r="E6" i="2"/>
  <c r="E5" i="2"/>
  <c r="H74" i="3"/>
  <c r="D17" i="2" s="1"/>
  <c r="E11" i="2" l="1"/>
  <c r="D16" i="2"/>
  <c r="D25" i="2" s="1"/>
  <c r="D26" i="2" s="1"/>
  <c r="D29" i="2"/>
  <c r="D30" i="2" s="1"/>
  <c r="D58" i="2"/>
  <c r="H73" i="3"/>
  <c r="D8" i="5"/>
  <c r="E8" i="5"/>
  <c r="D59" i="2" l="1"/>
  <c r="D60" i="2" s="1"/>
  <c r="D65" i="2" s="1"/>
  <c r="D90" i="2" s="1"/>
  <c r="E7" i="5"/>
  <c r="G31" i="3" l="1"/>
  <c r="I33" i="3"/>
  <c r="F40" i="21" s="1"/>
  <c r="G32" i="3"/>
  <c r="G33" i="3" l="1"/>
  <c r="G34" i="3" s="1"/>
  <c r="B7" i="2" s="1"/>
  <c r="B71" i="2" s="1"/>
  <c r="H71" i="2" s="1"/>
  <c r="I46" i="3"/>
  <c r="F41" i="21" s="1"/>
  <c r="F47" i="21" s="1"/>
  <c r="F49" i="21" s="1"/>
  <c r="F53" i="21" s="1"/>
  <c r="G46" i="3"/>
  <c r="I63" i="3" l="1"/>
  <c r="G47" i="3"/>
  <c r="B8" i="2" s="1"/>
  <c r="G63" i="3"/>
  <c r="G65" i="3" s="1"/>
  <c r="G76" i="3" s="1"/>
  <c r="G71" i="3" l="1"/>
  <c r="B11" i="2"/>
  <c r="B44" i="2" s="1"/>
  <c r="B72" i="2"/>
  <c r="H72" i="2" s="1"/>
  <c r="C8" i="2" l="1"/>
  <c r="C9" i="2"/>
  <c r="B76" i="2"/>
  <c r="C5" i="2"/>
  <c r="C13" i="2"/>
  <c r="C6" i="2"/>
  <c r="B35" i="2"/>
  <c r="B86" i="2" s="1"/>
  <c r="H86" i="2" s="1"/>
  <c r="C10" i="2"/>
  <c r="C7" i="2"/>
  <c r="C4" i="2"/>
  <c r="C12" i="2"/>
  <c r="G74" i="3"/>
  <c r="C7" i="5"/>
  <c r="B17" i="2" l="1"/>
  <c r="B58" i="2" s="1"/>
  <c r="H58" i="2" s="1"/>
  <c r="G73" i="3"/>
  <c r="D7" i="5"/>
  <c r="C11" i="2"/>
  <c r="I76" i="2"/>
  <c r="J72" i="2" l="1"/>
  <c r="J73" i="2"/>
  <c r="J71" i="2"/>
  <c r="J68" i="2"/>
  <c r="J74" i="2"/>
  <c r="J81" i="2"/>
  <c r="J69" i="2"/>
  <c r="D12" i="15"/>
  <c r="J70" i="2"/>
  <c r="J80" i="2"/>
  <c r="B59" i="2"/>
  <c r="H59" i="2" s="1"/>
  <c r="B29" i="2"/>
  <c r="B30" i="2" s="1"/>
  <c r="B16" i="2"/>
  <c r="B25" i="2" s="1"/>
  <c r="B26" i="2" s="1"/>
  <c r="J86" i="2"/>
  <c r="D14" i="15"/>
  <c r="B60" i="2" l="1"/>
  <c r="H60" i="2" s="1"/>
  <c r="B65" i="2" l="1"/>
  <c r="I65" i="2"/>
  <c r="J60" i="2" l="1"/>
  <c r="D11" i="15"/>
  <c r="J63" i="2"/>
  <c r="J58" i="2"/>
  <c r="G80" i="3"/>
  <c r="B15" i="2"/>
  <c r="B20" i="2" s="1"/>
  <c r="B21" i="2" s="1"/>
  <c r="B14" i="2"/>
  <c r="B82" i="2" s="1"/>
  <c r="H82" i="2" l="1"/>
  <c r="B83" i="2"/>
  <c r="B88" i="2" s="1"/>
  <c r="B90" i="2" s="1"/>
  <c r="C14" i="2"/>
  <c r="I88" i="2" l="1"/>
  <c r="D13" i="15"/>
  <c r="J82" i="2"/>
  <c r="I90" i="2" l="1"/>
  <c r="J88" i="2"/>
</calcChain>
</file>

<file path=xl/sharedStrings.xml><?xml version="1.0" encoding="utf-8"?>
<sst xmlns="http://schemas.openxmlformats.org/spreadsheetml/2006/main" count="600" uniqueCount="430">
  <si>
    <t>VP/Decanal:</t>
  </si>
  <si>
    <t>Account Type / Number(s):</t>
  </si>
  <si>
    <t>Account Charged</t>
  </si>
  <si>
    <t>Salary</t>
  </si>
  <si>
    <t>Fringe Benefits</t>
  </si>
  <si>
    <t>Total</t>
  </si>
  <si>
    <t>Date</t>
  </si>
  <si>
    <t>Asset Number</t>
  </si>
  <si>
    <t>Cost</t>
  </si>
  <si>
    <t>Signature indicates acceptance of management and fiscal responsibility in accordance with</t>
  </si>
  <si>
    <t>Date:</t>
  </si>
  <si>
    <t>Approvals:</t>
  </si>
  <si>
    <t>Business Officer/CFO:</t>
  </si>
  <si>
    <t>Financial Management:</t>
  </si>
  <si>
    <t>Labor</t>
  </si>
  <si>
    <t>Maintenance</t>
  </si>
  <si>
    <t>Annualized Pro forma</t>
  </si>
  <si>
    <t>Total Revenue</t>
  </si>
  <si>
    <t>Expenses:</t>
  </si>
  <si>
    <t>Supplies</t>
  </si>
  <si>
    <t>Total Expenses</t>
  </si>
  <si>
    <t>University Controller:</t>
  </si>
  <si>
    <t>Equipment Depreciation</t>
  </si>
  <si>
    <t xml:space="preserve">Equipment (Not Capitalized) </t>
  </si>
  <si>
    <t>Annual Units</t>
  </si>
  <si>
    <t>Purchased Date</t>
  </si>
  <si>
    <t>Grand Total Costs</t>
  </si>
  <si>
    <t>Total Equipment Depreciation</t>
  </si>
  <si>
    <t>Print Name:</t>
  </si>
  <si>
    <t>Component Cost:</t>
  </si>
  <si>
    <t>Unit of Measure (UOM)</t>
  </si>
  <si>
    <t>Total Labor expense</t>
  </si>
  <si>
    <t>Total Labor expense per UOM</t>
  </si>
  <si>
    <t>Total Equipment Depreciation Per UOM</t>
  </si>
  <si>
    <t>Total Equipment expense</t>
  </si>
  <si>
    <t>Total Equipment expense per UOM</t>
  </si>
  <si>
    <t>PO #</t>
  </si>
  <si>
    <t>Total  Maintenance expense</t>
  </si>
  <si>
    <t>Total Maintenance expense per UOM</t>
  </si>
  <si>
    <t>Total Supplies expense</t>
  </si>
  <si>
    <t>Total Supplies expense per UOM</t>
  </si>
  <si>
    <t>Expensed through:</t>
  </si>
  <si>
    <t>Depreciated through:</t>
  </si>
  <si>
    <t>Account #</t>
  </si>
  <si>
    <t>UOM</t>
  </si>
  <si>
    <t>Annual Salary</t>
  </si>
  <si>
    <t>Source</t>
  </si>
  <si>
    <t>Annual Fringe</t>
  </si>
  <si>
    <t>Useful Life (Years)</t>
  </si>
  <si>
    <t>Purchase Price</t>
  </si>
  <si>
    <t>Date Completed</t>
  </si>
  <si>
    <t>Task</t>
  </si>
  <si>
    <t>Submit to Department Head/Chair to obtain signature.</t>
  </si>
  <si>
    <t>Return to Financial Management (418 Crofts Hall).</t>
  </si>
  <si>
    <t>Included in this packet are the following documents:</t>
  </si>
  <si>
    <t>Contact Information</t>
  </si>
  <si>
    <t>Address:</t>
  </si>
  <si>
    <t>Telephone Number:</t>
  </si>
  <si>
    <t>E-Mail Address:</t>
  </si>
  <si>
    <t>Justification for submission outside Annual Resource Planning Process (if necessary):</t>
  </si>
  <si>
    <t>Income Fund Reimbursable (IFR):</t>
  </si>
  <si>
    <t>Research Foundation (RF):</t>
  </si>
  <si>
    <t>UB Foundation (UBF) (Prior approval required):</t>
  </si>
  <si>
    <t>Approvals</t>
  </si>
  <si>
    <t>University at Buffalo</t>
  </si>
  <si>
    <t>Detailed Cost Calculation (Annualized)</t>
  </si>
  <si>
    <t>Vendor</t>
  </si>
  <si>
    <t>Submit to Unit Business Officer to obtain signature.</t>
  </si>
  <si>
    <t>Hours</t>
  </si>
  <si>
    <t>Method of Accepting Payments (Please check all that apply):</t>
  </si>
  <si>
    <t>GUSF (13%)</t>
  </si>
  <si>
    <t>Rate Development Type:</t>
  </si>
  <si>
    <t>What do you want to do?</t>
  </si>
  <si>
    <t>Internal</t>
  </si>
  <si>
    <t>External</t>
  </si>
  <si>
    <t>Rate Components  (Please use additional sheet(s) if necessary)</t>
  </si>
  <si>
    <t>Name of Employee / Position Title</t>
  </si>
  <si>
    <t>Equipment Description</t>
  </si>
  <si>
    <t>Asset Number (if Applicable)</t>
  </si>
  <si>
    <t>Purchase Order</t>
  </si>
  <si>
    <t>Date Purchased</t>
  </si>
  <si>
    <t>Equipment Cost</t>
  </si>
  <si>
    <t>Description of Expense</t>
  </si>
  <si>
    <t xml:space="preserve">Purchase Order </t>
  </si>
  <si>
    <t>Unit of Measure (UOM) (Please use additional sheet(s) if necessary)</t>
  </si>
  <si>
    <t>Account Number of Subsidy</t>
  </si>
  <si>
    <t>Type of Subsidy</t>
  </si>
  <si>
    <t>Description of Subsidy</t>
  </si>
  <si>
    <t>i.e. Payroll Labor Subsidy</t>
  </si>
  <si>
    <t>Amount of Subsidy</t>
  </si>
  <si>
    <t>Usage Rate (i.e. Monthly, Annually)</t>
  </si>
  <si>
    <t>% of Costs</t>
  </si>
  <si>
    <t>Totals</t>
  </si>
  <si>
    <t>Prepared by:</t>
  </si>
  <si>
    <t>Less: Subsidized Labor</t>
  </si>
  <si>
    <t>Total Internal Cost Per UOM</t>
  </si>
  <si>
    <t>Increase (Decrease)</t>
  </si>
  <si>
    <t>% Increase (Decrease)</t>
  </si>
  <si>
    <r>
      <t>Internal Rate</t>
    </r>
    <r>
      <rPr>
        <b/>
        <vertAlign val="superscript"/>
        <sz val="11"/>
        <rFont val="Calibri"/>
        <family val="2"/>
        <scheme val="minor"/>
      </rPr>
      <t>1</t>
    </r>
  </si>
  <si>
    <r>
      <t>Internal + GUSF</t>
    </r>
    <r>
      <rPr>
        <b/>
        <vertAlign val="superscript"/>
        <sz val="11"/>
        <rFont val="Calibri"/>
        <family val="2"/>
        <scheme val="minor"/>
      </rPr>
      <t>2</t>
    </r>
  </si>
  <si>
    <r>
      <rPr>
        <vertAlign val="superscript"/>
        <sz val="11"/>
        <color theme="1"/>
        <rFont val="Calibri"/>
        <family val="2"/>
        <scheme val="minor"/>
      </rPr>
      <t xml:space="preserve">1 </t>
    </r>
    <r>
      <rPr>
        <b/>
        <u/>
        <sz val="11"/>
        <color theme="1"/>
        <rFont val="Calibri"/>
        <family val="2"/>
        <scheme val="minor"/>
      </rPr>
      <t>Internal Rate = (Cost - Subsidies):</t>
    </r>
    <r>
      <rPr>
        <sz val="11"/>
        <color theme="1"/>
        <rFont val="Calibri"/>
        <family val="2"/>
        <scheme val="minor"/>
      </rPr>
      <t xml:space="preserve"> Internal users include academic, research, administrative, and auxiliary units whose originating source of funds is within or flows through the university. This includes state, RF, UBF, and Faculty Student Association (FSA) funds. </t>
    </r>
  </si>
  <si>
    <t xml:space="preserve">Markup Percentage </t>
  </si>
  <si>
    <t>% Time Alloc.</t>
  </si>
  <si>
    <t>Contact Information:</t>
  </si>
  <si>
    <r>
      <rPr>
        <u/>
        <vertAlign val="superscript"/>
        <sz val="11"/>
        <color theme="1"/>
        <rFont val="Calibri"/>
        <family val="2"/>
        <scheme val="minor"/>
      </rPr>
      <t>2</t>
    </r>
    <r>
      <rPr>
        <b/>
        <u/>
        <vertAlign val="superscript"/>
        <sz val="11"/>
        <color theme="1"/>
        <rFont val="Calibri"/>
        <family val="2"/>
        <scheme val="minor"/>
      </rPr>
      <t xml:space="preserve"> </t>
    </r>
    <r>
      <rPr>
        <b/>
        <u/>
        <sz val="11"/>
        <color theme="1"/>
        <rFont val="Calibri"/>
        <family val="2"/>
        <scheme val="minor"/>
      </rPr>
      <t xml:space="preserve">Internal Rate + GUSF = (Internal Rate + GUSF): </t>
    </r>
    <r>
      <rPr>
        <sz val="11"/>
        <color theme="1"/>
        <rFont val="Calibri"/>
        <family val="2"/>
        <scheme val="minor"/>
      </rPr>
      <t xml:space="preserve"> To be charged to internal customers paying with another form of payment (i.e. Wire Transfer, ACH, Electronic Payment, Paper Check or Credit Card (with prior approval)).</t>
    </r>
  </si>
  <si>
    <t>Additional Comments:</t>
  </si>
  <si>
    <t>Select:</t>
  </si>
  <si>
    <t>Net Internal Rate per UOM</t>
  </si>
  <si>
    <t>Less: Subsidized Depreciation</t>
  </si>
  <si>
    <t>Less: Subsidized OTPS</t>
  </si>
  <si>
    <t>Internal Rate per UOM + GUSF</t>
  </si>
  <si>
    <t>GUSF</t>
  </si>
  <si>
    <t>Prior Internal Rate (DATE APPROVED)</t>
  </si>
  <si>
    <t>Internal Annual Units</t>
  </si>
  <si>
    <t>External Annual Units</t>
  </si>
  <si>
    <t>Total Annual Units</t>
  </si>
  <si>
    <t>Internal Revenue</t>
  </si>
  <si>
    <t>External Revenue</t>
  </si>
  <si>
    <t>Net External Revenue</t>
  </si>
  <si>
    <t>Net Internal Revenue per Unit</t>
  </si>
  <si>
    <t>Prior Internal Rate + GUSF (DATE APPROVED)</t>
  </si>
  <si>
    <t>Prior External Rate (DATE APPROVED)</t>
  </si>
  <si>
    <t>Total Internal Subsidies</t>
  </si>
  <si>
    <t>Less: GUSF</t>
  </si>
  <si>
    <t>Net Contribution</t>
  </si>
  <si>
    <t xml:space="preserve">Net Margin (or Subsidy) Per External Unit </t>
  </si>
  <si>
    <t>Percentage of Totals</t>
  </si>
  <si>
    <t>Jennifer Pesany</t>
  </si>
  <si>
    <t>Beth Corry</t>
  </si>
  <si>
    <t>Net External Revenue per UOM</t>
  </si>
  <si>
    <t xml:space="preserve">Net Margin (or Subsidy) per Internal UOM </t>
  </si>
  <si>
    <t>Internal Subsidies</t>
  </si>
  <si>
    <t>Subsidized Depreciation for Internal Participants (Acct: )</t>
  </si>
  <si>
    <t>Subsidized OTPS for Internal Participants (Acct  )</t>
  </si>
  <si>
    <t>External Net Margin (or Subsidy)</t>
  </si>
  <si>
    <t>Subsidized Labor for Internal Participants (Acct: )</t>
  </si>
  <si>
    <t xml:space="preserve">Margin or  Subsidy - Acct: </t>
  </si>
  <si>
    <t>Net Margin (or Subsidy) for Center</t>
  </si>
  <si>
    <t>Revenue:</t>
  </si>
  <si>
    <t>Net Margin (or Subsidies):</t>
  </si>
  <si>
    <t>Items of Concern</t>
  </si>
  <si>
    <t>Net Margin (Subsidy)</t>
  </si>
  <si>
    <t>External Margin (Subsidy)</t>
  </si>
  <si>
    <t>Internal Margin (Subsidy)</t>
  </si>
  <si>
    <t>Total Projected Revenue</t>
  </si>
  <si>
    <t>VP/Decanal</t>
  </si>
  <si>
    <t>Department</t>
  </si>
  <si>
    <t>Description</t>
  </si>
  <si>
    <t>Name</t>
  </si>
  <si>
    <t xml:space="preserve">Rate List effective: </t>
  </si>
  <si>
    <t>Total Internal  Units</t>
  </si>
  <si>
    <t>Total External Units</t>
  </si>
  <si>
    <t>Account Number or PO</t>
  </si>
  <si>
    <t xml:space="preserve"> </t>
  </si>
  <si>
    <t>Previous Rate:</t>
  </si>
  <si>
    <t>Department Contact:</t>
  </si>
  <si>
    <r>
      <t xml:space="preserve">Maintenance: </t>
    </r>
    <r>
      <rPr>
        <sz val="14"/>
        <rFont val="Calibri"/>
        <family val="2"/>
        <scheme val="minor"/>
      </rPr>
      <t>Provide a list of maintenance expenditures for equipment</t>
    </r>
  </si>
  <si>
    <t>Related Charge</t>
  </si>
  <si>
    <t>Description of Fee</t>
  </si>
  <si>
    <r>
      <t xml:space="preserve">3. </t>
    </r>
    <r>
      <rPr>
        <b/>
        <u/>
        <sz val="11"/>
        <color theme="1"/>
        <rFont val="Calibri"/>
        <family val="2"/>
        <scheme val="minor"/>
      </rPr>
      <t xml:space="preserve">Approvals </t>
    </r>
    <r>
      <rPr>
        <sz val="11"/>
        <color theme="1"/>
        <rFont val="Calibri"/>
        <family val="2"/>
        <scheme val="minor"/>
      </rPr>
      <t>- Document for approval signatures</t>
    </r>
  </si>
  <si>
    <t>Sponsorships</t>
  </si>
  <si>
    <t xml:space="preserve">Provide Department Contact with completed copy.  </t>
  </si>
  <si>
    <t>Read the Financial Management of University Fees Policy</t>
  </si>
  <si>
    <t>Read SUNY's Fees, Rentals and Other Charges Policy</t>
  </si>
  <si>
    <t xml:space="preserve">University at Buffalo </t>
  </si>
  <si>
    <t xml:space="preserve">Name of University Fee:  </t>
  </si>
  <si>
    <t>New University Fee</t>
  </si>
  <si>
    <t>New University Fee - One Time</t>
  </si>
  <si>
    <t>Modify Existing Fee</t>
  </si>
  <si>
    <t>Eliminate Fee</t>
  </si>
  <si>
    <t>Name of University Fee</t>
  </si>
  <si>
    <t>Department Requesting Fee:</t>
  </si>
  <si>
    <t>Background of Fee:</t>
  </si>
  <si>
    <t>Description of Fee:</t>
  </si>
  <si>
    <t>When will the University Fee be assessed? (Please reference the Annual Fee Process Calendar for Due Dates)</t>
  </si>
  <si>
    <t>Who will be charged the fee? (Select all that Apply):</t>
  </si>
  <si>
    <t>Additioanl Fee Information:</t>
  </si>
  <si>
    <t>Is there a waiver policy for the fee?</t>
  </si>
  <si>
    <t>Who is responsible for waiving the fee?</t>
  </si>
  <si>
    <t>Please explain the waiver policy:</t>
  </si>
  <si>
    <t>Is there a refund policy for the fee?</t>
  </si>
  <si>
    <t>Please explain the refund policy:</t>
  </si>
  <si>
    <t>Criteria for Assessing Fee (check where applicable and provide details)</t>
  </si>
  <si>
    <t>By Division or Career</t>
  </si>
  <si>
    <t>By Major or Plan</t>
  </si>
  <si>
    <t>By Course</t>
  </si>
  <si>
    <t>By Semester or Term</t>
  </si>
  <si>
    <t>Other (Provide specifc details and attach sheets as needed)</t>
  </si>
  <si>
    <r>
      <t xml:space="preserve">Labor: </t>
    </r>
    <r>
      <rPr>
        <sz val="14"/>
        <rFont val="Calibri"/>
        <family val="2"/>
        <scheme val="minor"/>
      </rPr>
      <t>Provide a list of employees spending time on fee activity.</t>
    </r>
  </si>
  <si>
    <t>% of time on the fee</t>
  </si>
  <si>
    <r>
      <t xml:space="preserve">Temp Labor: </t>
    </r>
    <r>
      <rPr>
        <sz val="14"/>
        <rFont val="Calibri"/>
        <family val="2"/>
        <scheme val="minor"/>
      </rPr>
      <t>Provide a list of employees spending time on fee activity.</t>
    </r>
  </si>
  <si>
    <t>Name of Student / Position Title</t>
  </si>
  <si>
    <r>
      <t xml:space="preserve">Student Labor: </t>
    </r>
    <r>
      <rPr>
        <sz val="14"/>
        <rFont val="Calibri"/>
        <family val="2"/>
        <scheme val="minor"/>
      </rPr>
      <t>Provide a list of students spending time on fee activity.</t>
    </r>
  </si>
  <si>
    <r>
      <t xml:space="preserve">Equipment: </t>
    </r>
    <r>
      <rPr>
        <sz val="14"/>
        <rFont val="Calibri"/>
        <family val="2"/>
        <scheme val="minor"/>
      </rPr>
      <t>Provide a list of equipment that will be used for the fee.</t>
    </r>
  </si>
  <si>
    <r>
      <t xml:space="preserve">Materials and Supplies (Consumables): </t>
    </r>
    <r>
      <rPr>
        <sz val="14"/>
        <rFont val="Calibri"/>
        <family val="2"/>
        <scheme val="minor"/>
      </rPr>
      <t>Provide a list of all materials and supplies that are directly involved with the fee.</t>
    </r>
  </si>
  <si>
    <r>
      <t xml:space="preserve">Food &amp; Lodging: </t>
    </r>
    <r>
      <rPr>
        <sz val="14"/>
        <rFont val="Calibri"/>
        <family val="2"/>
        <scheme val="minor"/>
      </rPr>
      <t>Provide a list of all food &amp; lodging provided for the fee.</t>
    </r>
  </si>
  <si>
    <r>
      <t xml:space="preserve">Transportation: </t>
    </r>
    <r>
      <rPr>
        <sz val="14"/>
        <rFont val="Calibri"/>
        <family val="2"/>
        <scheme val="minor"/>
      </rPr>
      <t>Provide a list of all transportation expenses included in the fee.</t>
    </r>
  </si>
  <si>
    <r>
      <t xml:space="preserve">Contractual Services: </t>
    </r>
    <r>
      <rPr>
        <sz val="14"/>
        <rFont val="Calibri"/>
        <family val="2"/>
        <scheme val="minor"/>
      </rPr>
      <t xml:space="preserve">Provide a list of all contractual services provided for the fee. </t>
    </r>
  </si>
  <si>
    <r>
      <t xml:space="preserve">Other Expenses: </t>
    </r>
    <r>
      <rPr>
        <sz val="14"/>
        <rFont val="Calibri"/>
        <family val="2"/>
        <scheme val="minor"/>
      </rPr>
      <t>Provide a list of any other expenses included in the fee.</t>
    </r>
  </si>
  <si>
    <r>
      <t xml:space="preserve">Subsidies: </t>
    </r>
    <r>
      <rPr>
        <sz val="14"/>
        <rFont val="Calibri"/>
        <family val="2"/>
        <scheme val="minor"/>
      </rPr>
      <t>Provide a list of subsidies or sponsorships for the fee.</t>
    </r>
  </si>
  <si>
    <t>Provide annual units (estimated or prior year's actual) for each of the fees.</t>
  </si>
  <si>
    <t>Fee 1</t>
  </si>
  <si>
    <t>Fee 2</t>
  </si>
  <si>
    <t>Fee 3</t>
  </si>
  <si>
    <t>Fee 4</t>
  </si>
  <si>
    <t>Fee 5</t>
  </si>
  <si>
    <t>Fee 6</t>
  </si>
  <si>
    <t xml:space="preserve">Unit of Measure (UOM) </t>
  </si>
  <si>
    <t>University Fee Approval Checklist</t>
  </si>
  <si>
    <t>Financial Management to obtain Provost Office signature.</t>
  </si>
  <si>
    <t>Sign and Date the University Fee form at the Financial Management Line.</t>
  </si>
  <si>
    <t>Fast Track</t>
  </si>
  <si>
    <t>Department submits paperwork to intiate University Fee.</t>
  </si>
  <si>
    <t>Sign and Date the University Fee form at the University Controller Line.</t>
  </si>
  <si>
    <t>Provide cover letter for SUNY fees to Resource Planning</t>
  </si>
  <si>
    <t>Submit to SUNY for approval by Resource Planning</t>
  </si>
  <si>
    <r>
      <t xml:space="preserve">2. </t>
    </r>
    <r>
      <rPr>
        <b/>
        <u/>
        <sz val="11"/>
        <color theme="1"/>
        <rFont val="Calibri"/>
        <family val="2"/>
        <scheme val="minor"/>
      </rPr>
      <t xml:space="preserve">Summary </t>
    </r>
    <r>
      <rPr>
        <sz val="11"/>
        <color theme="1"/>
        <rFont val="Calibri"/>
        <family val="2"/>
        <scheme val="minor"/>
      </rPr>
      <t>- Summary of thefee</t>
    </r>
  </si>
  <si>
    <r>
      <t xml:space="preserve">1. </t>
    </r>
    <r>
      <rPr>
        <b/>
        <u/>
        <sz val="11"/>
        <color theme="1"/>
        <rFont val="Calibri"/>
        <family val="2"/>
        <scheme val="minor"/>
      </rPr>
      <t>Univeristy Fee Cover</t>
    </r>
    <r>
      <rPr>
        <sz val="11"/>
        <color theme="1"/>
        <rFont val="Calibri"/>
        <family val="2"/>
        <scheme val="minor"/>
      </rPr>
      <t xml:space="preserve"> - Basic information about fee</t>
    </r>
  </si>
  <si>
    <r>
      <t xml:space="preserve">4. </t>
    </r>
    <r>
      <rPr>
        <b/>
        <u/>
        <sz val="11"/>
        <color theme="1"/>
        <rFont val="Calibri"/>
        <family val="2"/>
        <scheme val="minor"/>
      </rPr>
      <t>SUNY Form (if applicable)</t>
    </r>
    <r>
      <rPr>
        <i/>
        <u/>
        <sz val="11"/>
        <color theme="1"/>
        <rFont val="Calibri"/>
        <family val="2"/>
        <scheme val="minor"/>
      </rPr>
      <t xml:space="preserve"> - </t>
    </r>
    <r>
      <rPr>
        <sz val="11"/>
        <color theme="1"/>
        <rFont val="Calibri"/>
        <family val="2"/>
        <scheme val="minor"/>
      </rPr>
      <t>Documentation required by SUNY</t>
    </r>
  </si>
  <si>
    <r>
      <t xml:space="preserve">5. </t>
    </r>
    <r>
      <rPr>
        <b/>
        <sz val="11"/>
        <color theme="1"/>
        <rFont val="Calibri"/>
        <family val="2"/>
        <scheme val="minor"/>
      </rPr>
      <t xml:space="preserve">Student E-Bill (if applicable) - </t>
    </r>
    <r>
      <rPr>
        <sz val="11"/>
        <color theme="1"/>
        <rFont val="Calibri"/>
        <family val="2"/>
        <scheme val="minor"/>
      </rPr>
      <t>Documentation required by Student Accounts</t>
    </r>
  </si>
  <si>
    <r>
      <t xml:space="preserve">6. </t>
    </r>
    <r>
      <rPr>
        <b/>
        <u/>
        <sz val="11"/>
        <color theme="1"/>
        <rFont val="Calibri"/>
        <family val="2"/>
        <scheme val="minor"/>
      </rPr>
      <t>Rate List</t>
    </r>
    <r>
      <rPr>
        <sz val="11"/>
        <color theme="1"/>
        <rFont val="Calibri"/>
        <family val="2"/>
        <scheme val="minor"/>
      </rPr>
      <t xml:space="preserve"> – Summary of rates</t>
    </r>
  </si>
  <si>
    <r>
      <t>7.</t>
    </r>
    <r>
      <rPr>
        <b/>
        <sz val="11"/>
        <color theme="1"/>
        <rFont val="Calibri"/>
        <family val="2"/>
        <scheme val="minor"/>
      </rPr>
      <t xml:space="preserve"> </t>
    </r>
    <r>
      <rPr>
        <b/>
        <u/>
        <sz val="11"/>
        <color theme="1"/>
        <rFont val="Calibri"/>
        <family val="2"/>
        <scheme val="minor"/>
      </rPr>
      <t>Summary by Component</t>
    </r>
    <r>
      <rPr>
        <b/>
        <sz val="11"/>
        <color theme="1"/>
        <rFont val="Calibri"/>
        <family val="2"/>
        <scheme val="minor"/>
      </rPr>
      <t xml:space="preserve"> </t>
    </r>
    <r>
      <rPr>
        <sz val="11"/>
        <color theme="1"/>
        <rFont val="Calibri"/>
        <family val="2"/>
        <scheme val="minor"/>
      </rPr>
      <t>– Breakout of cost components by fee, also included annualized Pro forma</t>
    </r>
  </si>
  <si>
    <r>
      <t xml:space="preserve">8. </t>
    </r>
    <r>
      <rPr>
        <b/>
        <u/>
        <sz val="11"/>
        <color theme="1"/>
        <rFont val="Calibri"/>
        <family val="2"/>
        <scheme val="minor"/>
      </rPr>
      <t>Detailed Calculation</t>
    </r>
    <r>
      <rPr>
        <b/>
        <sz val="11"/>
        <color theme="1"/>
        <rFont val="Calibri"/>
        <family val="2"/>
        <scheme val="minor"/>
      </rPr>
      <t xml:space="preserve"> </t>
    </r>
    <r>
      <rPr>
        <sz val="11"/>
        <color theme="1"/>
        <rFont val="Calibri"/>
        <family val="2"/>
        <scheme val="minor"/>
      </rPr>
      <t xml:space="preserve">– Detailed calculation by fee for all costs  </t>
    </r>
  </si>
  <si>
    <t>University Fee Rate Development Coversheet</t>
  </si>
  <si>
    <t>About the Fee:</t>
  </si>
  <si>
    <t>When will the University Fee be Assessed?</t>
  </si>
  <si>
    <t>Who will the fee be assessed to? (Select all that Apply):</t>
  </si>
  <si>
    <t>SUNY Approval Required</t>
  </si>
  <si>
    <t>Graduate Application Coversheet</t>
  </si>
  <si>
    <t xml:space="preserve">Name of Graduation Application Fee:  </t>
  </si>
  <si>
    <t>Name of Graduate Application Fee</t>
  </si>
  <si>
    <t>New Grad App Fee</t>
  </si>
  <si>
    <t>Increase Grad App Fee</t>
  </si>
  <si>
    <t>Decrease Grad App Fee</t>
  </si>
  <si>
    <t>Department Requesting Grad App Fee:</t>
  </si>
  <si>
    <t>Description of the Grad App Fee:</t>
  </si>
  <si>
    <t>When will the Grad App Fee be Assessed?</t>
  </si>
  <si>
    <t>Requested Grad App Fee</t>
  </si>
  <si>
    <t>Requested Fee Rate(s)</t>
  </si>
  <si>
    <t>See application fee waiver link for additional information on fee waivers &amp; deferrals</t>
  </si>
  <si>
    <t>Application Fee Waiver</t>
  </si>
  <si>
    <t>University Fee Rate Development Summary</t>
  </si>
  <si>
    <t>University Fee Rate Development Approvals</t>
  </si>
  <si>
    <t>Financial Management of University Fees Policy and procedures.</t>
  </si>
  <si>
    <t>State University of New York</t>
  </si>
  <si>
    <r>
      <t xml:space="preserve">Blue Fields indicate </t>
    </r>
    <r>
      <rPr>
        <b/>
        <u/>
        <sz val="10"/>
        <color theme="4"/>
        <rFont val="Arial"/>
        <family val="2"/>
      </rPr>
      <t>Required</t>
    </r>
    <r>
      <rPr>
        <b/>
        <sz val="10"/>
        <color theme="4"/>
        <rFont val="Arial"/>
        <family val="2"/>
      </rPr>
      <t xml:space="preserve"> fields that must be filled in / updated</t>
    </r>
  </si>
  <si>
    <t>Yes</t>
  </si>
  <si>
    <t>Albany</t>
  </si>
  <si>
    <t>Academic Course / Other Fee Budget Template</t>
  </si>
  <si>
    <t xml:space="preserve">Grey Fields are formula driven fields </t>
  </si>
  <si>
    <t>No</t>
  </si>
  <si>
    <t>Binghamton</t>
  </si>
  <si>
    <t>Campus Name:</t>
  </si>
  <si>
    <t>Stony Brook</t>
  </si>
  <si>
    <t>Downstate Medical</t>
  </si>
  <si>
    <t>Course ID(s) and Course Name(s)</t>
  </si>
  <si>
    <t xml:space="preserve">ESF </t>
  </si>
  <si>
    <t>Optometry</t>
  </si>
  <si>
    <t>Upstate</t>
  </si>
  <si>
    <t>Brockport</t>
  </si>
  <si>
    <t xml:space="preserve">Buffalo State </t>
  </si>
  <si>
    <t>Cortland</t>
  </si>
  <si>
    <t>Fredonia</t>
  </si>
  <si>
    <t xml:space="preserve">Required for Graduation for a Major(s) or Minor(s)  If yes, please note which ones </t>
  </si>
  <si>
    <t>Geneseo</t>
  </si>
  <si>
    <t>New Paltz</t>
  </si>
  <si>
    <t>Check One:</t>
  </si>
  <si>
    <t>Old Westbury</t>
  </si>
  <si>
    <t>Oneonta</t>
  </si>
  <si>
    <t>Effective semester or date for change:</t>
  </si>
  <si>
    <t>Date of last approval:</t>
  </si>
  <si>
    <t>Oswego</t>
  </si>
  <si>
    <t>Plattsburgh</t>
  </si>
  <si>
    <t>Potsdam</t>
  </si>
  <si>
    <t>NET REVENUE</t>
  </si>
  <si>
    <t>Purchase</t>
  </si>
  <si>
    <t>Annual Number</t>
  </si>
  <si>
    <t>Current</t>
  </si>
  <si>
    <t>Requested</t>
  </si>
  <si>
    <t>Proposed</t>
  </si>
  <si>
    <t>Percent</t>
  </si>
  <si>
    <t>Alfred State</t>
  </si>
  <si>
    <t>Of Students</t>
  </si>
  <si>
    <t>Fee</t>
  </si>
  <si>
    <t>Change</t>
  </si>
  <si>
    <t>Canton</t>
  </si>
  <si>
    <t>Cobleskill</t>
  </si>
  <si>
    <t>Less: Overhead</t>
  </si>
  <si>
    <t>Rate:</t>
  </si>
  <si>
    <t>Delhi</t>
  </si>
  <si>
    <t>Net Revenue</t>
  </si>
  <si>
    <t>Farmingdale</t>
  </si>
  <si>
    <t>Maritime</t>
  </si>
  <si>
    <t>EXPENDITURES</t>
  </si>
  <si>
    <t>Morrisville</t>
  </si>
  <si>
    <t>Personal Service (describe positions)</t>
  </si>
  <si>
    <t>** Do Not Include Instructional, Academic Staff, or Technicians **</t>
  </si>
  <si>
    <t>SUNY Poly</t>
  </si>
  <si>
    <t>Personal Service Regular</t>
  </si>
  <si>
    <t>Personal Service Temp</t>
  </si>
  <si>
    <t>Total Personal Service</t>
  </si>
  <si>
    <t>Pooled Offset Contribution</t>
  </si>
  <si>
    <t>Student Salaries</t>
  </si>
  <si>
    <t>Total Salaries and Benefits</t>
  </si>
  <si>
    <t>OTPS (insert lines as needed)</t>
  </si>
  <si>
    <t>Other (identify)</t>
  </si>
  <si>
    <t>Total OTPS</t>
  </si>
  <si>
    <t>Total Expenditures</t>
  </si>
  <si>
    <t>NET SURPLUS (NET REVENUE MINUS EXPENDITURES)</t>
  </si>
  <si>
    <t>Net Surplus</t>
  </si>
  <si>
    <t>IFR account # where fee is deposited:</t>
  </si>
  <si>
    <t>Account Title:</t>
  </si>
  <si>
    <t>Current account balance  $</t>
  </si>
  <si>
    <t>This fee meets the following criteria (please check appropriate box and explain in more detail below):</t>
  </si>
  <si>
    <t>Campus Approvals</t>
  </si>
  <si>
    <t>Approved By:</t>
  </si>
  <si>
    <t>Name:</t>
  </si>
  <si>
    <t>Title:</t>
  </si>
  <si>
    <t>Signature:</t>
  </si>
  <si>
    <t>Initiating department</t>
  </si>
  <si>
    <t>Department Chair</t>
  </si>
  <si>
    <t>Dean</t>
  </si>
  <si>
    <t>Provost</t>
  </si>
  <si>
    <t>VP Finance/Admin.</t>
  </si>
  <si>
    <t>President (or designee)</t>
  </si>
  <si>
    <t>Note: E-mail trail or other documentation between the persons listed above will be accepted in lieu of actual signatures.</t>
  </si>
  <si>
    <t xml:space="preserve">Attachments: </t>
  </si>
  <si>
    <t>Current Rate (if Applicable)</t>
  </si>
  <si>
    <t>UNIVERSITY  AT  BUFFALO</t>
  </si>
  <si>
    <t>REQUEST  FOR  FEE TO BE ASSESSED ON STUDENT e-BILL</t>
  </si>
  <si>
    <t>(See Student Account e-bill terms tab for further information)</t>
  </si>
  <si>
    <r>
      <t xml:space="preserve">Fee long name </t>
    </r>
    <r>
      <rPr>
        <i/>
        <sz val="10"/>
        <color indexed="8"/>
        <rFont val="Times New Roman"/>
        <family val="1"/>
      </rPr>
      <t>(30 character limit; what the student will see on the bill)</t>
    </r>
  </si>
  <si>
    <r>
      <t xml:space="preserve">Fee short name </t>
    </r>
    <r>
      <rPr>
        <i/>
        <sz val="10"/>
        <color indexed="8"/>
        <rFont val="Times New Roman"/>
        <family val="1"/>
      </rPr>
      <t>(10 character limit)</t>
    </r>
  </si>
  <si>
    <r>
      <t xml:space="preserve">Effective date </t>
    </r>
    <r>
      <rPr>
        <i/>
        <sz val="10"/>
        <color indexed="8"/>
        <rFont val="Times New Roman"/>
        <family val="1"/>
      </rPr>
      <t>(list the semester / term for first billing)</t>
    </r>
  </si>
  <si>
    <t>Check all that apply:</t>
  </si>
  <si>
    <t xml:space="preserve">Billed in </t>
  </si>
  <si>
    <t>Fall</t>
  </si>
  <si>
    <t>Spring</t>
  </si>
  <si>
    <t>Summer</t>
  </si>
  <si>
    <t>How many students will be impacted?</t>
  </si>
  <si>
    <t>Per semester</t>
  </si>
  <si>
    <t>Annually</t>
  </si>
  <si>
    <t>Will department enter assessments?</t>
  </si>
  <si>
    <t>X</t>
  </si>
  <si>
    <t>(a)</t>
  </si>
  <si>
    <r>
      <t xml:space="preserve">Should fee be reported on 1098T </t>
    </r>
    <r>
      <rPr>
        <i/>
        <sz val="8"/>
        <color indexed="8"/>
        <rFont val="Times New Roman"/>
        <family val="1"/>
      </rPr>
      <t>(see 1098T tab)</t>
    </r>
  </si>
  <si>
    <r>
      <rPr>
        <b/>
        <i/>
        <sz val="14"/>
        <color indexed="8"/>
        <rFont val="Times New Roman"/>
        <family val="1"/>
      </rPr>
      <t>(a)</t>
    </r>
    <r>
      <rPr>
        <i/>
        <sz val="14"/>
        <color indexed="8"/>
        <rFont val="Times New Roman"/>
        <family val="1"/>
      </rPr>
      <t xml:space="preserve"> If yes, please provide information for two individuals from your department that should be granted access to enter the assessments?  </t>
    </r>
  </si>
  <si>
    <t>UB IT Name</t>
  </si>
  <si>
    <t>Will the fee be assessed automatically on the eBill?</t>
  </si>
  <si>
    <r>
      <rPr>
        <i/>
        <sz val="10"/>
        <color indexed="8"/>
        <rFont val="Times New Roman"/>
        <family val="1"/>
      </rPr>
      <t>Yes</t>
    </r>
    <r>
      <rPr>
        <b/>
        <i/>
        <sz val="10"/>
        <color indexed="8"/>
        <rFont val="Times New Roman"/>
        <family val="1"/>
      </rPr>
      <t xml:space="preserve"> (a)</t>
    </r>
  </si>
  <si>
    <r>
      <t xml:space="preserve">a.  If yes, provide the criteria for assessing </t>
    </r>
    <r>
      <rPr>
        <i/>
        <sz val="10"/>
        <color indexed="8"/>
        <rFont val="Times New Roman"/>
        <family val="1"/>
      </rPr>
      <t>(check where applicable and provide details):</t>
    </r>
  </si>
  <si>
    <t>by Course</t>
  </si>
  <si>
    <t>Other - Provide specific details (attach additional sheets as needed)</t>
  </si>
  <si>
    <t>by Division or Career</t>
  </si>
  <si>
    <t>by Major or Plan</t>
  </si>
  <si>
    <t>by Semester or Term</t>
  </si>
  <si>
    <t xml:space="preserve">University Fee:  </t>
  </si>
  <si>
    <t>1098-T Reporting</t>
  </si>
  <si>
    <r>
      <t>Report</t>
    </r>
    <r>
      <rPr>
        <i/>
        <sz val="10"/>
        <color indexed="8"/>
        <rFont val="Calibri"/>
        <family val="2"/>
      </rPr>
      <t xml:space="preserve"> (Yes)</t>
    </r>
  </si>
  <si>
    <r>
      <t xml:space="preserve">Do NOT Report </t>
    </r>
    <r>
      <rPr>
        <i/>
        <sz val="10"/>
        <color indexed="8"/>
        <rFont val="Calibri"/>
        <family val="2"/>
      </rPr>
      <t>(No)</t>
    </r>
  </si>
  <si>
    <r>
      <t>Tuition and fees required for enrollment</t>
    </r>
    <r>
      <rPr>
        <sz val="10"/>
        <color indexed="8"/>
        <rFont val="Arial"/>
        <family val="1"/>
        <charset val="204"/>
      </rPr>
      <t xml:space="preserve">
</t>
    </r>
    <r>
      <rPr>
        <i/>
        <sz val="10"/>
        <color indexed="8"/>
        <rFont val="Arial"/>
        <family val="1"/>
        <charset val="204"/>
      </rPr>
      <t>Charges for books and supplies paid to institution</t>
    </r>
  </si>
  <si>
    <t>The following charges are generally not mandatory and/or cover personal expenses.</t>
  </si>
  <si>
    <t>Tuition</t>
  </si>
  <si>
    <t>Tuition or other charges for courses related to sports, games, or hobbies (unless count towards degree)</t>
  </si>
  <si>
    <t>Books, equipment, supplies (if required to be purchased from institution)*</t>
  </si>
  <si>
    <t>Dining /meal plan charges</t>
  </si>
  <si>
    <t>Course or program fees (e.g., lab, art, music)</t>
  </si>
  <si>
    <t>Health or disability insurance fees (even if required; excluded by statute)</t>
  </si>
  <si>
    <t>Distance learning fees</t>
  </si>
  <si>
    <t>Housing charges</t>
  </si>
  <si>
    <t>Enrollment confirmation fees</t>
  </si>
  <si>
    <t>Late payment fees</t>
  </si>
  <si>
    <t>Exam fees (for placement, testing out of credit courses, or if required for degree program)</t>
  </si>
  <si>
    <t>Library fines</t>
  </si>
  <si>
    <t>Information &amp; technology fees</t>
  </si>
  <si>
    <t>Loan processing fees</t>
  </si>
  <si>
    <t>Malpractice insurance (if required for clinical courses)</t>
  </si>
  <si>
    <t>Orientation fees  (portion which covers expenses for overnight stays)</t>
  </si>
  <si>
    <t>Records fees</t>
  </si>
  <si>
    <t>Parking permits</t>
  </si>
  <si>
    <t>Student athletics fees  (if required, no personal benefit provided)</t>
  </si>
  <si>
    <t>Parking fines</t>
  </si>
  <si>
    <t>Student life/activity/association  fees</t>
  </si>
  <si>
    <t>Student health fees</t>
  </si>
  <si>
    <t>Other mandatory fees (no personal benefit provided)</t>
  </si>
  <si>
    <t>Transportation fees (if providing individual benefit)</t>
  </si>
  <si>
    <t>University Fee</t>
  </si>
  <si>
    <t>University Fee:  Summary by Component and Pro Forma</t>
  </si>
  <si>
    <t>Signature Routing Slip</t>
  </si>
  <si>
    <t>Signature Requested for:</t>
  </si>
  <si>
    <t>VPEA</t>
  </si>
  <si>
    <t xml:space="preserve">For: </t>
  </si>
  <si>
    <t xml:space="preserve">Office of Origin: </t>
  </si>
  <si>
    <t>Financial Management</t>
  </si>
  <si>
    <t>Assistant Vice President - Jennifer Pesany</t>
  </si>
  <si>
    <t>Date Submitted for Approval to the</t>
  </si>
  <si>
    <t>Please review and approve the following Service Center Fees</t>
  </si>
  <si>
    <t>Routing Signature (please sign the enclosed form where designated)</t>
  </si>
  <si>
    <t>Univeristy Fees</t>
  </si>
  <si>
    <t>Is this fee required for graduation?</t>
  </si>
  <si>
    <t>Net Internal Revenue</t>
  </si>
  <si>
    <t>Provost Designee:</t>
  </si>
  <si>
    <t>Graham Hammill</t>
  </si>
  <si>
    <t>External Acting</t>
  </si>
  <si>
    <r>
      <rPr>
        <vertAlign val="superscript"/>
        <sz val="11"/>
        <color theme="1"/>
        <rFont val="Calibri"/>
        <family val="2"/>
        <scheme val="minor"/>
      </rPr>
      <t>3</t>
    </r>
    <r>
      <rPr>
        <sz val="11"/>
        <color theme="1"/>
        <rFont val="Calibri"/>
        <family val="2"/>
        <scheme val="minor"/>
      </rPr>
      <t xml:space="preserve"> </t>
    </r>
    <r>
      <rPr>
        <b/>
        <u/>
        <sz val="11"/>
        <color theme="1"/>
        <rFont val="Calibri"/>
        <family val="2"/>
        <scheme val="minor"/>
      </rPr>
      <t xml:space="preserve">External Rate Student/Faculty/Staff = (Cost + GUSF + Markup): </t>
    </r>
    <r>
      <rPr>
        <sz val="11"/>
        <color theme="1"/>
        <rFont val="Calibri"/>
        <family val="2"/>
        <scheme val="minor"/>
      </rPr>
      <t xml:space="preserve"> External users are individuals or organizations whose originating source of funds is outside the university. External users include students, faculty and staff acting in a personal capacity and intend to pay with individual funds. </t>
    </r>
  </si>
  <si>
    <r>
      <rPr>
        <vertAlign val="superscript"/>
        <sz val="11"/>
        <color theme="1"/>
        <rFont val="Calibri"/>
        <family val="2"/>
        <scheme val="minor"/>
      </rPr>
      <t>4</t>
    </r>
    <r>
      <rPr>
        <sz val="11"/>
        <color theme="1"/>
        <rFont val="Calibri"/>
        <family val="2"/>
        <scheme val="minor"/>
      </rPr>
      <t xml:space="preserve"> </t>
    </r>
    <r>
      <rPr>
        <b/>
        <u/>
        <sz val="11"/>
        <color theme="1"/>
        <rFont val="Calibri"/>
        <family val="2"/>
        <scheme val="minor"/>
      </rPr>
      <t xml:space="preserve">External Rate Community/Industry= (Cost + GUSF + Markup): </t>
    </r>
    <r>
      <rPr>
        <sz val="11"/>
        <color theme="1"/>
        <rFont val="Calibri"/>
        <family val="2"/>
        <scheme val="minor"/>
      </rPr>
      <t xml:space="preserve"> External users are individuals or organizations whose originating source of funds is outside the university. External users include community members or third party companies paying with non-UB funds. faculty and staff acting in a personal capacity. Affiliated hospitals and other universities are external users unless the university has subcontracted with them as part of a grant or contract, in which case they are an internal user.</t>
    </r>
  </si>
  <si>
    <r>
      <t>External Rate</t>
    </r>
    <r>
      <rPr>
        <b/>
        <vertAlign val="superscript"/>
        <sz val="11"/>
        <rFont val="Calibri"/>
        <family val="2"/>
        <scheme val="minor"/>
      </rPr>
      <t xml:space="preserve">3  </t>
    </r>
    <r>
      <rPr>
        <b/>
        <i/>
        <sz val="9"/>
        <rFont val="Calibri"/>
        <family val="2"/>
        <scheme val="minor"/>
      </rPr>
      <t>Student/Faculty/Staff</t>
    </r>
  </si>
  <si>
    <r>
      <t>External Rate</t>
    </r>
    <r>
      <rPr>
        <b/>
        <vertAlign val="superscript"/>
        <sz val="11"/>
        <rFont val="Calibri"/>
        <family val="2"/>
        <scheme val="minor"/>
      </rPr>
      <t xml:space="preserve">4  </t>
    </r>
    <r>
      <rPr>
        <b/>
        <i/>
        <sz val="9"/>
        <rFont val="Calibri"/>
        <family val="2"/>
        <scheme val="minor"/>
      </rPr>
      <t>Community/Industry</t>
    </r>
  </si>
  <si>
    <t>External Rate per UOM - Student/Faculty/Staff</t>
  </si>
  <si>
    <t>External Rate per UOM - Community/Industry</t>
  </si>
  <si>
    <t>Qty.</t>
  </si>
  <si>
    <t>Ian Frost</t>
  </si>
  <si>
    <t>External Rate per UOM- Community/Industry</t>
  </si>
  <si>
    <t>Department Head/Chair:</t>
  </si>
  <si>
    <t>Contractual</t>
  </si>
  <si>
    <t>Total Contractual expense</t>
  </si>
  <si>
    <t>Total Contractual expense per UOM</t>
  </si>
  <si>
    <t>Miscellaneous</t>
  </si>
  <si>
    <t>Total Miscellaneous expenses</t>
  </si>
  <si>
    <t>Total Miscellaneous expenses per UOM</t>
  </si>
  <si>
    <t>Additional Fee Information:</t>
  </si>
  <si>
    <t>Fall 2020</t>
  </si>
  <si>
    <t>Students</t>
  </si>
  <si>
    <t>Student Accounts</t>
  </si>
  <si>
    <t>Description of the Course &amp; Fee:</t>
  </si>
  <si>
    <t>Justification for new or change to existing fee:</t>
  </si>
  <si>
    <t>University Fee Questionnaire</t>
  </si>
  <si>
    <t>Account Balance:</t>
  </si>
  <si>
    <t>Justification for Fee Subsidy or Margin:</t>
  </si>
  <si>
    <t>Justification for Margin (Subsidy)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</si>
</sst>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0.0%"/>
    <numFmt numFmtId="166" formatCode="_(* #,##0_);_(* \(#,##0\);_(* &quot;-&quot;??_);_(@_)"/>
    <numFmt numFmtId="167" formatCode="0000000000"/>
    <numFmt numFmtId="168" formatCode="\ \ \ "/>
    <numFmt numFmtId="169" formatCode="\ "/>
    <numFmt numFmtId="170" formatCode="&quot;$&quot;#,##0.00"/>
    <numFmt numFmtId="171" formatCode="0_);\(0\)"/>
    <numFmt numFmtId="172" formatCode="0.00%;\-0.00%;&quot;-&quot;"/>
    <numFmt numFmtId="173" formatCode="&quot;$&quot;#,##0;\(&quot;$&quot;##,##0\);&quot;-&quot;"/>
    <numFmt numFmtId="174" formatCode="#,##0;\(##,##0\);&quot;-&quot;"/>
    <numFmt numFmtId="175" formatCode="&quot;$&quot;#,##0.00;\(&quot;$&quot;##,##0.00\);&quot;-&quot;"/>
  </numFmts>
  <fonts count="89"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b/>
      <sz val="12"/>
      <color theme="0"/>
      <name val="Calibri"/>
      <family val="2"/>
      <scheme val="minor"/>
    </font>
    <font>
      <b/>
      <sz val="12"/>
      <name val="Calibri"/>
      <family val="2"/>
      <scheme val="minor"/>
    </font>
    <font>
      <b/>
      <sz val="12"/>
      <color theme="1"/>
      <name val="Calibri"/>
      <family val="2"/>
      <scheme val="minor"/>
    </font>
    <font>
      <u/>
      <sz val="12"/>
      <color theme="1"/>
      <name val="Calibri"/>
      <family val="2"/>
      <scheme val="minor"/>
    </font>
    <font>
      <sz val="11"/>
      <name val="Calibri"/>
      <family val="2"/>
      <scheme val="minor"/>
    </font>
    <font>
      <b/>
      <sz val="11"/>
      <color theme="1"/>
      <name val="Calibri"/>
      <family val="2"/>
      <scheme val="minor"/>
    </font>
    <font>
      <b/>
      <sz val="13"/>
      <color theme="1"/>
      <name val="Calibri"/>
      <family val="2"/>
      <scheme val="minor"/>
    </font>
    <font>
      <b/>
      <sz val="14"/>
      <color theme="1"/>
      <name val="Calibri"/>
      <family val="2"/>
      <scheme val="minor"/>
    </font>
    <font>
      <sz val="12"/>
      <name val="Calibri"/>
      <family val="2"/>
      <scheme val="minor"/>
    </font>
    <font>
      <b/>
      <sz val="14"/>
      <name val="Calibri"/>
      <family val="2"/>
      <scheme val="minor"/>
    </font>
    <font>
      <i/>
      <sz val="10"/>
      <color theme="1"/>
      <name val="Calibri"/>
      <family val="2"/>
      <scheme val="minor"/>
    </font>
    <font>
      <i/>
      <sz val="9"/>
      <color theme="1"/>
      <name val="Calibri"/>
      <family val="2"/>
      <scheme val="minor"/>
    </font>
    <font>
      <u/>
      <sz val="11"/>
      <color theme="1"/>
      <name val="Calibri"/>
      <family val="2"/>
      <scheme val="minor"/>
    </font>
    <font>
      <b/>
      <i/>
      <u/>
      <sz val="12"/>
      <name val="Calibri"/>
      <family val="2"/>
      <scheme val="minor"/>
    </font>
    <font>
      <sz val="14"/>
      <name val="Calibri"/>
      <family val="2"/>
      <scheme val="minor"/>
    </font>
    <font>
      <b/>
      <sz val="14"/>
      <color rgb="FF0070C0"/>
      <name val="Calibri"/>
      <family val="2"/>
      <scheme val="minor"/>
    </font>
    <font>
      <sz val="12"/>
      <color theme="0"/>
      <name val="Calibri"/>
      <family val="2"/>
      <scheme val="minor"/>
    </font>
    <font>
      <b/>
      <i/>
      <sz val="12"/>
      <name val="Calibri"/>
      <family val="2"/>
      <scheme val="minor"/>
    </font>
    <font>
      <i/>
      <sz val="12"/>
      <name val="Calibri"/>
      <family val="2"/>
      <scheme val="minor"/>
    </font>
    <font>
      <b/>
      <sz val="16"/>
      <color rgb="FF0070C0"/>
      <name val="Calibri"/>
      <family val="2"/>
      <scheme val="minor"/>
    </font>
    <font>
      <b/>
      <sz val="11"/>
      <name val="Calibri"/>
      <family val="2"/>
      <scheme val="minor"/>
    </font>
    <font>
      <b/>
      <sz val="16"/>
      <name val="Calibri"/>
      <family val="2"/>
      <scheme val="minor"/>
    </font>
    <font>
      <b/>
      <u/>
      <sz val="11"/>
      <color theme="1"/>
      <name val="Calibri"/>
      <family val="2"/>
      <scheme val="minor"/>
    </font>
    <font>
      <b/>
      <sz val="16"/>
      <color rgb="FF005BBB"/>
      <name val="Calibri"/>
      <family val="2"/>
      <scheme val="minor"/>
    </font>
    <font>
      <b/>
      <sz val="14"/>
      <color rgb="FF005BBB"/>
      <name val="Calibri"/>
      <family val="2"/>
      <scheme val="minor"/>
    </font>
    <font>
      <sz val="8"/>
      <color rgb="FF000000"/>
      <name val="Segoe UI"/>
      <family val="2"/>
    </font>
    <font>
      <sz val="9"/>
      <name val="Calibri"/>
      <family val="2"/>
      <scheme val="minor"/>
    </font>
    <font>
      <b/>
      <u/>
      <sz val="12"/>
      <name val="Calibri"/>
      <family val="2"/>
      <scheme val="minor"/>
    </font>
    <font>
      <b/>
      <sz val="14"/>
      <color theme="0"/>
      <name val="Calibri"/>
      <family val="2"/>
      <scheme val="minor"/>
    </font>
    <font>
      <b/>
      <i/>
      <sz val="10"/>
      <name val="Calibri"/>
      <family val="2"/>
      <scheme val="minor"/>
    </font>
    <font>
      <b/>
      <i/>
      <sz val="10"/>
      <color theme="1"/>
      <name val="Calibri"/>
      <family val="2"/>
      <scheme val="minor"/>
    </font>
    <font>
      <b/>
      <sz val="12"/>
      <color rgb="FFFF0000"/>
      <name val="Calibri"/>
      <family val="2"/>
      <scheme val="minor"/>
    </font>
    <font>
      <sz val="12"/>
      <color rgb="FFFF0000"/>
      <name val="Calibri"/>
      <family val="2"/>
      <scheme val="minor"/>
    </font>
    <font>
      <i/>
      <sz val="10"/>
      <color rgb="FFFF0000"/>
      <name val="Calibri"/>
      <family val="2"/>
      <scheme val="minor"/>
    </font>
    <font>
      <b/>
      <vertAlign val="superscript"/>
      <sz val="11"/>
      <name val="Calibri"/>
      <family val="2"/>
      <scheme val="minor"/>
    </font>
    <font>
      <vertAlign val="superscript"/>
      <sz val="11"/>
      <color theme="1"/>
      <name val="Calibri"/>
      <family val="2"/>
      <scheme val="minor"/>
    </font>
    <font>
      <b/>
      <u/>
      <vertAlign val="superscript"/>
      <sz val="11"/>
      <color theme="1"/>
      <name val="Calibri"/>
      <family val="2"/>
      <scheme val="minor"/>
    </font>
    <font>
      <u/>
      <vertAlign val="superscript"/>
      <sz val="11"/>
      <color theme="1"/>
      <name val="Calibri"/>
      <family val="2"/>
      <scheme val="minor"/>
    </font>
    <font>
      <b/>
      <i/>
      <sz val="14"/>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i/>
      <sz val="11"/>
      <color theme="1"/>
      <name val="Calibri"/>
      <family val="2"/>
      <scheme val="minor"/>
    </font>
    <font>
      <b/>
      <i/>
      <sz val="12"/>
      <color theme="1"/>
      <name val="Calibri"/>
      <family val="2"/>
      <scheme val="minor"/>
    </font>
    <font>
      <sz val="16"/>
      <color theme="1"/>
      <name val="Calibri"/>
      <family val="2"/>
      <scheme val="minor"/>
    </font>
    <font>
      <i/>
      <sz val="16"/>
      <color theme="1"/>
      <name val="Calibri"/>
      <family val="2"/>
      <scheme val="minor"/>
    </font>
    <font>
      <sz val="16"/>
      <name val="Calibri"/>
      <family val="2"/>
      <scheme val="minor"/>
    </font>
    <font>
      <i/>
      <sz val="12"/>
      <color theme="1"/>
      <name val="Calibri"/>
      <family val="2"/>
      <scheme val="minor"/>
    </font>
    <font>
      <u/>
      <sz val="12"/>
      <color theme="10"/>
      <name val="Calibri"/>
      <family val="2"/>
      <scheme val="minor"/>
    </font>
    <font>
      <i/>
      <u/>
      <sz val="11"/>
      <color theme="1"/>
      <name val="Calibri"/>
      <family val="2"/>
      <scheme val="minor"/>
    </font>
    <font>
      <sz val="8"/>
      <color rgb="FF000000"/>
      <name val="Tahoma"/>
      <family val="2"/>
    </font>
    <font>
      <b/>
      <sz val="12"/>
      <name val="Arial"/>
      <family val="2"/>
    </font>
    <font>
      <b/>
      <sz val="10"/>
      <color theme="4"/>
      <name val="Arial"/>
      <family val="2"/>
    </font>
    <font>
      <b/>
      <u/>
      <sz val="10"/>
      <color theme="4"/>
      <name val="Arial"/>
      <family val="2"/>
    </font>
    <font>
      <b/>
      <sz val="10"/>
      <name val="Arial"/>
      <family val="2"/>
    </font>
    <font>
      <b/>
      <sz val="12"/>
      <color theme="4"/>
      <name val="Arial"/>
      <family val="2"/>
    </font>
    <font>
      <sz val="10"/>
      <color theme="4"/>
      <name val="Arial"/>
      <family val="2"/>
    </font>
    <font>
      <sz val="10"/>
      <color rgb="FFFF0000"/>
      <name val="Arial"/>
      <family val="2"/>
    </font>
    <font>
      <b/>
      <sz val="10"/>
      <color rgb="FFFF0000"/>
      <name val="Arial"/>
      <family val="2"/>
    </font>
    <font>
      <u/>
      <sz val="10"/>
      <color theme="4"/>
      <name val="Arial"/>
      <family val="2"/>
    </font>
    <font>
      <u/>
      <sz val="10"/>
      <name val="Arial"/>
      <family val="2"/>
    </font>
    <font>
      <b/>
      <u/>
      <sz val="10"/>
      <name val="Arial"/>
      <family val="2"/>
    </font>
    <font>
      <b/>
      <i/>
      <sz val="10"/>
      <name val="Arial"/>
      <family val="2"/>
    </font>
    <font>
      <b/>
      <sz val="10"/>
      <color theme="1"/>
      <name val="Arial"/>
      <family val="2"/>
    </font>
    <font>
      <sz val="10"/>
      <color theme="1"/>
      <name val="Arial"/>
      <family val="2"/>
    </font>
    <font>
      <b/>
      <sz val="11"/>
      <color theme="4"/>
      <name val="Arial"/>
      <family val="2"/>
    </font>
    <font>
      <sz val="11"/>
      <name val="Arial"/>
      <family val="2"/>
    </font>
    <font>
      <b/>
      <sz val="14"/>
      <name val="Times New Roman"/>
      <family val="1"/>
    </font>
    <font>
      <sz val="11"/>
      <name val="Times New Roman"/>
      <family val="1"/>
    </font>
    <font>
      <i/>
      <sz val="14"/>
      <color theme="1"/>
      <name val="Times New Roman"/>
      <family val="1"/>
    </font>
    <font>
      <i/>
      <sz val="10"/>
      <color indexed="8"/>
      <name val="Times New Roman"/>
      <family val="1"/>
    </font>
    <font>
      <b/>
      <i/>
      <sz val="14"/>
      <color theme="1"/>
      <name val="Times New Roman"/>
      <family val="1"/>
    </font>
    <font>
      <i/>
      <sz val="10"/>
      <color theme="1"/>
      <name val="Times New Roman"/>
      <family val="1"/>
    </font>
    <font>
      <b/>
      <i/>
      <sz val="10"/>
      <color theme="1"/>
      <name val="Times New Roman"/>
      <family val="1"/>
    </font>
    <font>
      <i/>
      <sz val="8"/>
      <color indexed="8"/>
      <name val="Times New Roman"/>
      <family val="1"/>
    </font>
    <font>
      <b/>
      <i/>
      <sz val="14"/>
      <color indexed="8"/>
      <name val="Times New Roman"/>
      <family val="1"/>
    </font>
    <font>
      <i/>
      <sz val="14"/>
      <color indexed="8"/>
      <name val="Times New Roman"/>
      <family val="1"/>
    </font>
    <font>
      <b/>
      <i/>
      <sz val="10"/>
      <color indexed="8"/>
      <name val="Times New Roman"/>
      <family val="1"/>
    </font>
    <font>
      <sz val="14"/>
      <color theme="1"/>
      <name val="Calibri"/>
      <family val="2"/>
      <scheme val="minor"/>
    </font>
    <font>
      <sz val="10"/>
      <color theme="1"/>
      <name val="Calibri"/>
      <family val="2"/>
      <scheme val="minor"/>
    </font>
    <font>
      <i/>
      <sz val="10"/>
      <color indexed="8"/>
      <name val="Calibri"/>
      <family val="2"/>
    </font>
    <font>
      <i/>
      <sz val="10"/>
      <color indexed="8"/>
      <name val="Arial"/>
      <family val="1"/>
      <charset val="204"/>
    </font>
    <font>
      <sz val="10"/>
      <color indexed="8"/>
      <name val="Arial"/>
      <family val="1"/>
      <charset val="204"/>
    </font>
    <font>
      <sz val="10"/>
      <name val="Times New Roman"/>
      <family val="1"/>
      <charset val="204"/>
    </font>
    <font>
      <b/>
      <i/>
      <sz val="9"/>
      <name val="Calibri"/>
      <family val="2"/>
      <scheme val="minor"/>
    </font>
  </fonts>
  <fills count="3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C000"/>
        <bgColor indexed="64"/>
      </patternFill>
    </fill>
    <fill>
      <patternFill patternType="solid">
        <fgColor rgb="FF0061BB"/>
        <bgColor indexed="64"/>
      </patternFill>
    </fill>
    <fill>
      <patternFill patternType="solid">
        <fgColor rgb="FFE1E000"/>
        <bgColor indexed="64"/>
      </patternFill>
    </fill>
    <fill>
      <patternFill patternType="solid">
        <fgColor rgb="FFFFC72C"/>
        <bgColor indexed="64"/>
      </patternFill>
    </fill>
    <fill>
      <patternFill patternType="solid">
        <fgColor rgb="FF74AA50"/>
        <bgColor theme="4"/>
      </patternFill>
    </fill>
    <fill>
      <patternFill patternType="solid">
        <fgColor rgb="FF74AA50"/>
        <bgColor indexed="64"/>
      </patternFill>
    </fill>
    <fill>
      <patternFill patternType="solid">
        <fgColor rgb="FF007681"/>
        <bgColor indexed="64"/>
      </patternFill>
    </fill>
    <fill>
      <patternFill patternType="solid">
        <fgColor rgb="FF005BBB"/>
        <bgColor indexed="64"/>
      </patternFill>
    </fill>
    <fill>
      <patternFill patternType="solid">
        <fgColor rgb="FFE1E1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1"/>
        <bgColor indexed="64"/>
      </patternFill>
    </fill>
    <fill>
      <patternFill patternType="solid">
        <fgColor rgb="FFFF0000"/>
        <bgColor indexed="64"/>
      </patternFill>
    </fill>
    <fill>
      <patternFill patternType="solid">
        <fgColor rgb="FF00B050"/>
        <bgColor indexed="64"/>
      </patternFill>
    </fill>
    <fill>
      <patternFill patternType="solid">
        <fgColor rgb="FF0070C0"/>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FFFF"/>
        <bgColor indexed="64"/>
      </patternFill>
    </fill>
    <fill>
      <patternFill patternType="solid">
        <fgColor rgb="FFD8E9D2"/>
        <bgColor indexed="64"/>
      </patternFill>
    </fill>
    <fill>
      <patternFill patternType="solid">
        <fgColor rgb="FFF3CFC1"/>
        <bgColor indexed="64"/>
      </patternFill>
    </fill>
  </fills>
  <borders count="5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top/>
      <bottom style="double">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top/>
      <bottom/>
      <diagonal/>
    </border>
    <border>
      <left/>
      <right style="thin">
        <color indexed="64"/>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right style="medium">
        <color indexed="64"/>
      </right>
      <top style="thin">
        <color auto="1"/>
      </top>
      <bottom style="thin">
        <color auto="1"/>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auto="1"/>
      </left>
      <right style="medium">
        <color auto="1"/>
      </right>
      <top/>
      <bottom style="medium">
        <color auto="1"/>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auto="1"/>
      </right>
      <top style="thin">
        <color rgb="FF000000"/>
      </top>
      <bottom style="thin">
        <color auto="1"/>
      </bottom>
      <diagonal/>
    </border>
    <border>
      <left style="medium">
        <color indexed="64"/>
      </left>
      <right style="medium">
        <color indexed="64"/>
      </right>
      <top style="thin">
        <color auto="1"/>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s>
  <cellStyleXfs count="1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 fillId="0" borderId="0"/>
    <xf numFmtId="0" fontId="45" fillId="0" borderId="0" applyNumberFormat="0" applyFill="0" applyBorder="0" applyAlignment="0" applyProtection="0"/>
    <xf numFmtId="0" fontId="52"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707">
    <xf numFmtId="0" fontId="0" fillId="0" borderId="0" xfId="0"/>
    <xf numFmtId="0" fontId="4" fillId="0" borderId="0" xfId="5" applyFont="1" applyFill="1" applyBorder="1" applyAlignment="1">
      <alignment horizontal="center"/>
    </xf>
    <xf numFmtId="0" fontId="3" fillId="0" borderId="0" xfId="5"/>
    <xf numFmtId="0" fontId="3" fillId="0" borderId="0" xfId="5" applyFill="1"/>
    <xf numFmtId="0" fontId="3" fillId="0" borderId="0" xfId="5" applyFont="1" applyBorder="1" applyAlignment="1">
      <alignment wrapText="1"/>
    </xf>
    <xf numFmtId="0" fontId="3" fillId="0" borderId="10" xfId="5" applyBorder="1"/>
    <xf numFmtId="43" fontId="3" fillId="0" borderId="10" xfId="5" applyNumberFormat="1" applyBorder="1"/>
    <xf numFmtId="43" fontId="0" fillId="0" borderId="0" xfId="6" applyFont="1" applyBorder="1"/>
    <xf numFmtId="43" fontId="5" fillId="0" borderId="0" xfId="5" applyNumberFormat="1" applyFont="1" applyFill="1" applyBorder="1"/>
    <xf numFmtId="0" fontId="5" fillId="0" borderId="0" xfId="5" applyFont="1" applyFill="1" applyBorder="1"/>
    <xf numFmtId="0" fontId="6" fillId="0" borderId="18" xfId="5" applyFont="1" applyBorder="1"/>
    <xf numFmtId="164" fontId="0" fillId="0" borderId="0" xfId="7" applyFont="1"/>
    <xf numFmtId="0" fontId="7" fillId="0" borderId="0" xfId="5" applyFont="1"/>
    <xf numFmtId="7" fontId="3" fillId="0" borderId="0" xfId="5" applyNumberFormat="1"/>
    <xf numFmtId="0" fontId="6" fillId="0" borderId="0" xfId="5" applyFont="1"/>
    <xf numFmtId="0" fontId="3" fillId="0" borderId="10" xfId="5" applyFill="1" applyBorder="1"/>
    <xf numFmtId="43" fontId="3" fillId="0" borderId="10" xfId="1" applyFont="1" applyFill="1" applyBorder="1"/>
    <xf numFmtId="43" fontId="3" fillId="0" borderId="10" xfId="1" applyFont="1" applyBorder="1"/>
    <xf numFmtId="0" fontId="6" fillId="0" borderId="0" xfId="5" applyFont="1" applyFill="1" applyBorder="1" applyAlignment="1">
      <alignment horizontal="right"/>
    </xf>
    <xf numFmtId="0" fontId="6" fillId="4" borderId="0" xfId="5" applyFont="1" applyFill="1"/>
    <xf numFmtId="0" fontId="9" fillId="0" borderId="10" xfId="0" applyFont="1" applyBorder="1"/>
    <xf numFmtId="0" fontId="0" fillId="0" borderId="10" xfId="0" applyBorder="1"/>
    <xf numFmtId="43" fontId="6" fillId="3" borderId="10" xfId="1" applyFont="1" applyFill="1" applyBorder="1"/>
    <xf numFmtId="43" fontId="6" fillId="0" borderId="10" xfId="1" applyFont="1" applyFill="1" applyBorder="1"/>
    <xf numFmtId="0" fontId="3" fillId="0" borderId="0" xfId="5" applyFont="1"/>
    <xf numFmtId="0" fontId="3" fillId="0" borderId="10" xfId="5" applyFont="1" applyBorder="1"/>
    <xf numFmtId="0" fontId="3" fillId="0" borderId="10" xfId="5" applyFont="1" applyFill="1" applyBorder="1"/>
    <xf numFmtId="43" fontId="3" fillId="0" borderId="10" xfId="6" applyFont="1" applyFill="1" applyBorder="1"/>
    <xf numFmtId="43" fontId="3" fillId="0" borderId="10" xfId="6" applyFont="1" applyBorder="1"/>
    <xf numFmtId="0" fontId="3" fillId="0" borderId="5" xfId="5" applyFont="1" applyBorder="1"/>
    <xf numFmtId="0" fontId="3" fillId="0" borderId="5" xfId="5" applyFont="1" applyFill="1" applyBorder="1"/>
    <xf numFmtId="43" fontId="3" fillId="0" borderId="0" xfId="6" applyFont="1"/>
    <xf numFmtId="0" fontId="3" fillId="0" borderId="0" xfId="5" applyFont="1" applyFill="1"/>
    <xf numFmtId="43" fontId="3" fillId="0" borderId="10" xfId="5" applyNumberFormat="1" applyFont="1" applyFill="1" applyBorder="1"/>
    <xf numFmtId="43" fontId="3" fillId="0" borderId="0" xfId="5" applyNumberFormat="1" applyFont="1" applyFill="1"/>
    <xf numFmtId="0" fontId="3" fillId="0" borderId="10" xfId="5" applyFont="1" applyBorder="1" applyAlignment="1">
      <alignment horizontal="center"/>
    </xf>
    <xf numFmtId="0" fontId="3" fillId="0" borderId="10" xfId="5" applyFont="1" applyBorder="1" applyAlignment="1">
      <alignment wrapText="1"/>
    </xf>
    <xf numFmtId="14" fontId="3" fillId="0" borderId="10" xfId="5" applyNumberFormat="1" applyFont="1" applyFill="1" applyBorder="1"/>
    <xf numFmtId="43" fontId="3" fillId="0" borderId="0" xfId="6" applyFont="1" applyFill="1"/>
    <xf numFmtId="0" fontId="3" fillId="4" borderId="0" xfId="5" applyFont="1" applyFill="1"/>
    <xf numFmtId="43" fontId="6" fillId="0" borderId="10" xfId="5" applyNumberFormat="1" applyFont="1" applyFill="1" applyBorder="1"/>
    <xf numFmtId="43" fontId="6" fillId="3" borderId="10" xfId="5" applyNumberFormat="1" applyFont="1" applyFill="1" applyBorder="1"/>
    <xf numFmtId="44" fontId="3" fillId="0" borderId="0" xfId="2" applyFont="1" applyFill="1"/>
    <xf numFmtId="44" fontId="6" fillId="4" borderId="0" xfId="2" applyFont="1" applyFill="1"/>
    <xf numFmtId="44" fontId="0" fillId="0" borderId="10" xfId="0" applyNumberFormat="1" applyBorder="1"/>
    <xf numFmtId="0" fontId="3" fillId="0" borderId="10" xfId="5" applyFont="1" applyBorder="1" applyAlignment="1">
      <alignment horizontal="center" wrapText="1"/>
    </xf>
    <xf numFmtId="0" fontId="3" fillId="0" borderId="0" xfId="5" applyAlignment="1">
      <alignment horizontal="left"/>
    </xf>
    <xf numFmtId="164" fontId="0" fillId="0" borderId="0" xfId="7" applyFont="1" applyAlignment="1">
      <alignment horizontal="left"/>
    </xf>
    <xf numFmtId="0" fontId="3" fillId="2" borderId="0" xfId="5" applyFont="1" applyFill="1"/>
    <xf numFmtId="0" fontId="6" fillId="0" borderId="0" xfId="5" applyFont="1" applyBorder="1" applyAlignment="1">
      <alignment horizontal="center"/>
    </xf>
    <xf numFmtId="0" fontId="6" fillId="0" borderId="0" xfId="0" applyFont="1" applyAlignment="1">
      <alignment horizontal="center"/>
    </xf>
    <xf numFmtId="44" fontId="0" fillId="0" borderId="10" xfId="0" applyNumberFormat="1" applyBorder="1" applyAlignment="1">
      <alignment horizontal="center"/>
    </xf>
    <xf numFmtId="0" fontId="3" fillId="0" borderId="11" xfId="5" applyFont="1" applyFill="1" applyBorder="1" applyAlignment="1">
      <alignment horizontal="center"/>
    </xf>
    <xf numFmtId="0" fontId="3" fillId="0" borderId="11" xfId="5" applyFont="1" applyBorder="1" applyAlignment="1">
      <alignment horizontal="center"/>
    </xf>
    <xf numFmtId="0" fontId="3" fillId="0" borderId="0" xfId="5" applyFont="1" applyBorder="1"/>
    <xf numFmtId="0" fontId="3" fillId="0" borderId="0" xfId="5" applyFont="1" applyFill="1" applyBorder="1"/>
    <xf numFmtId="9" fontId="3" fillId="0" borderId="0" xfId="5" applyNumberFormat="1" applyFont="1" applyFill="1" applyBorder="1"/>
    <xf numFmtId="165" fontId="3" fillId="0" borderId="0" xfId="5" applyNumberFormat="1" applyFont="1" applyBorder="1"/>
    <xf numFmtId="0" fontId="6" fillId="0" borderId="5" xfId="5" applyFont="1" applyBorder="1"/>
    <xf numFmtId="43" fontId="6" fillId="0" borderId="0" xfId="5" applyNumberFormat="1" applyFont="1" applyFill="1" applyBorder="1"/>
    <xf numFmtId="14" fontId="3" fillId="0" borderId="10" xfId="5" applyNumberFormat="1" applyFont="1" applyFill="1" applyBorder="1" applyAlignment="1">
      <alignment horizontal="center"/>
    </xf>
    <xf numFmtId="43" fontId="6" fillId="0" borderId="0" xfId="1" applyFont="1" applyFill="1" applyBorder="1"/>
    <xf numFmtId="0" fontId="3" fillId="0" borderId="10" xfId="5" applyFont="1" applyFill="1" applyBorder="1" applyAlignment="1">
      <alignment horizontal="center"/>
    </xf>
    <xf numFmtId="0" fontId="3" fillId="0" borderId="10" xfId="5" applyFont="1" applyFill="1" applyBorder="1" applyAlignment="1">
      <alignment horizontal="center" wrapText="1"/>
    </xf>
    <xf numFmtId="0" fontId="6" fillId="0" borderId="0" xfId="5" applyFont="1" applyFill="1"/>
    <xf numFmtId="44" fontId="6" fillId="0" borderId="0" xfId="2" applyFont="1" applyFill="1"/>
    <xf numFmtId="10" fontId="3" fillId="0" borderId="0" xfId="9" quotePrefix="1" applyNumberFormat="1" applyFont="1" applyFill="1" applyBorder="1"/>
    <xf numFmtId="43" fontId="3" fillId="0" borderId="9" xfId="1" applyFont="1" applyFill="1" applyBorder="1"/>
    <xf numFmtId="43" fontId="3" fillId="0" borderId="10" xfId="1" applyFont="1" applyFill="1" applyBorder="1" applyAlignment="1">
      <alignment horizontal="center"/>
    </xf>
    <xf numFmtId="0" fontId="14" fillId="0" borderId="10" xfId="5" applyFont="1" applyFill="1" applyBorder="1"/>
    <xf numFmtId="0" fontId="15" fillId="0" borderId="10" xfId="5" applyFont="1" applyFill="1" applyBorder="1"/>
    <xf numFmtId="0" fontId="6" fillId="0" borderId="0" xfId="5" applyFont="1" applyBorder="1" applyAlignment="1">
      <alignment horizontal="center"/>
    </xf>
    <xf numFmtId="0" fontId="6" fillId="0" borderId="0" xfId="5" applyFont="1" applyBorder="1" applyAlignment="1">
      <alignment horizontal="center"/>
    </xf>
    <xf numFmtId="166" fontId="3" fillId="0" borderId="10" xfId="4" quotePrefix="1" applyNumberFormat="1" applyFont="1" applyFill="1" applyBorder="1" applyAlignment="1">
      <alignment horizontal="center"/>
    </xf>
    <xf numFmtId="0" fontId="3" fillId="0" borderId="10" xfId="5" applyFont="1" applyBorder="1" applyAlignment="1">
      <alignment horizontal="left"/>
    </xf>
    <xf numFmtId="0" fontId="3" fillId="0" borderId="10" xfId="5" applyFont="1" applyFill="1" applyBorder="1" applyAlignment="1"/>
    <xf numFmtId="0" fontId="16" fillId="0" borderId="0" xfId="0" applyFont="1"/>
    <xf numFmtId="0" fontId="13" fillId="0" borderId="0" xfId="3" applyFont="1" applyBorder="1" applyProtection="1"/>
    <xf numFmtId="0" fontId="18" fillId="0" borderId="0" xfId="3" applyFont="1" applyBorder="1" applyProtection="1"/>
    <xf numFmtId="49" fontId="13" fillId="0" borderId="0" xfId="3" applyNumberFormat="1" applyFont="1" applyBorder="1" applyAlignment="1" applyProtection="1">
      <alignment horizontal="center" vertical="center" wrapText="1"/>
      <protection locked="0"/>
    </xf>
    <xf numFmtId="0" fontId="12" fillId="0" borderId="0" xfId="3" applyFont="1" applyProtection="1">
      <protection locked="0"/>
    </xf>
    <xf numFmtId="0" fontId="12" fillId="0" borderId="0" xfId="3" applyFont="1" applyProtection="1"/>
    <xf numFmtId="0" fontId="5" fillId="0" borderId="0" xfId="3" applyFont="1" applyBorder="1" applyProtection="1"/>
    <xf numFmtId="0" fontId="12" fillId="0" borderId="0" xfId="3" applyFont="1" applyBorder="1" applyProtection="1"/>
    <xf numFmtId="0" fontId="12" fillId="0" borderId="0" xfId="3" applyFont="1" applyBorder="1" applyProtection="1">
      <protection locked="0"/>
    </xf>
    <xf numFmtId="0" fontId="3" fillId="0" borderId="0" xfId="3" applyFont="1" applyBorder="1" applyProtection="1"/>
    <xf numFmtId="0" fontId="12" fillId="0" borderId="20" xfId="3" applyFont="1" applyBorder="1" applyProtection="1">
      <protection locked="0"/>
    </xf>
    <xf numFmtId="0" fontId="12" fillId="0" borderId="2" xfId="3" applyFont="1" applyBorder="1" applyProtection="1">
      <protection locked="0"/>
    </xf>
    <xf numFmtId="0" fontId="12" fillId="0" borderId="21" xfId="3" applyFont="1" applyBorder="1" applyProtection="1">
      <protection locked="0"/>
    </xf>
    <xf numFmtId="0" fontId="12" fillId="0" borderId="16" xfId="3" applyFont="1" applyBorder="1" applyAlignment="1" applyProtection="1"/>
    <xf numFmtId="0" fontId="12" fillId="0" borderId="5" xfId="3" applyFont="1" applyBorder="1" applyProtection="1">
      <protection locked="0"/>
    </xf>
    <xf numFmtId="0" fontId="12" fillId="0" borderId="0" xfId="3" applyFont="1" applyBorder="1" applyAlignment="1" applyProtection="1">
      <alignment horizontal="right"/>
    </xf>
    <xf numFmtId="0" fontId="12" fillId="0" borderId="22" xfId="3" applyFont="1" applyBorder="1" applyProtection="1">
      <protection locked="0"/>
    </xf>
    <xf numFmtId="0" fontId="12" fillId="0" borderId="17" xfId="3" applyFont="1" applyBorder="1" applyProtection="1">
      <protection locked="0"/>
    </xf>
    <xf numFmtId="0" fontId="17" fillId="0" borderId="16" xfId="3" applyFont="1" applyBorder="1" applyAlignment="1" applyProtection="1"/>
    <xf numFmtId="0" fontId="12" fillId="0" borderId="16" xfId="3" applyFont="1" applyFill="1" applyBorder="1" applyAlignment="1" applyProtection="1"/>
    <xf numFmtId="0" fontId="12" fillId="0" borderId="17" xfId="3" applyFont="1" applyFill="1" applyBorder="1" applyProtection="1">
      <protection locked="0"/>
    </xf>
    <xf numFmtId="0" fontId="12" fillId="3" borderId="16" xfId="3" applyFont="1" applyFill="1" applyBorder="1" applyAlignment="1" applyProtection="1"/>
    <xf numFmtId="0" fontId="12" fillId="3" borderId="0" xfId="3" applyFont="1" applyFill="1" applyBorder="1" applyProtection="1"/>
    <xf numFmtId="0" fontId="12" fillId="3" borderId="5" xfId="3" applyFont="1" applyFill="1" applyBorder="1" applyProtection="1">
      <protection locked="0"/>
    </xf>
    <xf numFmtId="0" fontId="12" fillId="3" borderId="0" xfId="3" applyFont="1" applyFill="1" applyBorder="1" applyAlignment="1" applyProtection="1">
      <alignment horizontal="right"/>
    </xf>
    <xf numFmtId="0" fontId="12" fillId="3" borderId="22" xfId="3" applyFont="1" applyFill="1" applyBorder="1" applyProtection="1">
      <protection locked="0"/>
    </xf>
    <xf numFmtId="0" fontId="12" fillId="3" borderId="21" xfId="3" applyFont="1" applyFill="1" applyBorder="1" applyProtection="1">
      <protection locked="0"/>
    </xf>
    <xf numFmtId="0" fontId="12" fillId="3" borderId="17" xfId="3" applyFont="1" applyFill="1" applyBorder="1" applyProtection="1">
      <protection locked="0"/>
    </xf>
    <xf numFmtId="0" fontId="12" fillId="0" borderId="0" xfId="3" applyFont="1"/>
    <xf numFmtId="0" fontId="6" fillId="0" borderId="0" xfId="3" applyFont="1" applyBorder="1" applyProtection="1"/>
    <xf numFmtId="0" fontId="6" fillId="0" borderId="0" xfId="3" applyFont="1" applyBorder="1" applyAlignment="1" applyProtection="1">
      <alignment wrapText="1"/>
    </xf>
    <xf numFmtId="0" fontId="20" fillId="0" borderId="0" xfId="3" applyFont="1" applyFill="1" applyProtection="1"/>
    <xf numFmtId="0" fontId="3" fillId="5" borderId="0" xfId="5" applyFont="1" applyFill="1"/>
    <xf numFmtId="44" fontId="3" fillId="5" borderId="0" xfId="2" applyFont="1" applyFill="1"/>
    <xf numFmtId="43" fontId="3" fillId="0" borderId="0" xfId="1" applyFont="1"/>
    <xf numFmtId="43" fontId="6" fillId="0" borderId="0" xfId="1" applyFont="1"/>
    <xf numFmtId="0" fontId="0" fillId="0" borderId="0" xfId="0" applyFont="1"/>
    <xf numFmtId="0" fontId="24" fillId="0" borderId="0" xfId="0" applyFont="1" applyAlignment="1">
      <alignment wrapText="1"/>
    </xf>
    <xf numFmtId="0" fontId="0" fillId="0" borderId="5" xfId="0" applyFont="1" applyBorder="1"/>
    <xf numFmtId="0" fontId="0" fillId="0" borderId="0" xfId="0" applyFont="1" applyAlignment="1">
      <alignment wrapText="1"/>
    </xf>
    <xf numFmtId="0" fontId="0" fillId="0" borderId="0" xfId="0" applyFont="1" applyBorder="1"/>
    <xf numFmtId="0" fontId="8" fillId="0" borderId="0" xfId="0" applyFont="1"/>
    <xf numFmtId="0" fontId="4" fillId="6" borderId="0" xfId="3" applyFont="1" applyFill="1" applyProtection="1"/>
    <xf numFmtId="0" fontId="5" fillId="6" borderId="0" xfId="3" applyFont="1" applyFill="1" applyBorder="1" applyProtection="1"/>
    <xf numFmtId="0" fontId="5" fillId="6" borderId="0" xfId="3" applyFont="1" applyFill="1" applyBorder="1" applyProtection="1">
      <protection locked="0"/>
    </xf>
    <xf numFmtId="0" fontId="13" fillId="6" borderId="0" xfId="3" applyFont="1" applyFill="1" applyProtection="1"/>
    <xf numFmtId="0" fontId="24" fillId="8" borderId="10" xfId="0" applyFont="1" applyFill="1" applyBorder="1"/>
    <xf numFmtId="0" fontId="24" fillId="8" borderId="10" xfId="0" applyFont="1" applyFill="1" applyBorder="1" applyAlignment="1">
      <alignment horizontal="center" wrapText="1"/>
    </xf>
    <xf numFmtId="0" fontId="6" fillId="10" borderId="18" xfId="5" applyFont="1" applyFill="1" applyBorder="1" applyAlignment="1">
      <alignment horizontal="center" wrapText="1"/>
    </xf>
    <xf numFmtId="0" fontId="3" fillId="0" borderId="5" xfId="2" applyNumberFormat="1" applyFont="1" applyFill="1" applyBorder="1"/>
    <xf numFmtId="0" fontId="6" fillId="10" borderId="0" xfId="5" applyFont="1" applyFill="1"/>
    <xf numFmtId="0" fontId="3" fillId="10" borderId="0" xfId="5" applyFont="1" applyFill="1"/>
    <xf numFmtId="44" fontId="6" fillId="10" borderId="0" xfId="2" applyFont="1" applyFill="1"/>
    <xf numFmtId="0" fontId="6" fillId="5" borderId="0" xfId="5" applyFont="1" applyFill="1"/>
    <xf numFmtId="0" fontId="20" fillId="12" borderId="0" xfId="3" applyFont="1" applyFill="1" applyAlignment="1" applyProtection="1"/>
    <xf numFmtId="0" fontId="12" fillId="12" borderId="0" xfId="3" applyFont="1" applyFill="1" applyBorder="1" applyProtection="1"/>
    <xf numFmtId="0" fontId="12" fillId="12" borderId="0" xfId="3" applyFont="1" applyFill="1" applyBorder="1" applyProtection="1">
      <protection locked="0"/>
    </xf>
    <xf numFmtId="0" fontId="3" fillId="0" borderId="10" xfId="5" applyFont="1" applyBorder="1" applyAlignment="1">
      <alignment horizontal="left"/>
    </xf>
    <xf numFmtId="0" fontId="4" fillId="12" borderId="0" xfId="3" applyFont="1" applyFill="1" applyProtection="1"/>
    <xf numFmtId="0" fontId="20" fillId="12" borderId="0" xfId="3" applyFont="1" applyFill="1" applyProtection="1"/>
    <xf numFmtId="0" fontId="31" fillId="0" borderId="0" xfId="3" applyFont="1" applyFill="1" applyBorder="1" applyAlignment="1" applyProtection="1">
      <alignment wrapText="1"/>
      <protection locked="0"/>
    </xf>
    <xf numFmtId="0" fontId="31" fillId="0" borderId="0" xfId="3" applyFont="1" applyFill="1" applyBorder="1" applyAlignment="1" applyProtection="1">
      <alignment horizontal="center" wrapText="1"/>
      <protection locked="0"/>
    </xf>
    <xf numFmtId="0" fontId="13" fillId="13" borderId="0" xfId="3" applyFont="1" applyFill="1" applyBorder="1" applyProtection="1"/>
    <xf numFmtId="0" fontId="25" fillId="13" borderId="0" xfId="3" applyFont="1" applyFill="1" applyBorder="1" applyProtection="1"/>
    <xf numFmtId="0" fontId="12" fillId="0" borderId="0" xfId="3" applyFont="1" applyFill="1" applyProtection="1">
      <protection locked="0"/>
    </xf>
    <xf numFmtId="0" fontId="5" fillId="0" borderId="0" xfId="3" applyFont="1" applyBorder="1" applyAlignment="1" applyProtection="1">
      <alignment wrapText="1"/>
    </xf>
    <xf numFmtId="0" fontId="6" fillId="3" borderId="10" xfId="5" applyFont="1" applyFill="1" applyBorder="1"/>
    <xf numFmtId="43" fontId="6" fillId="3" borderId="10" xfId="1" applyNumberFormat="1" applyFont="1" applyFill="1" applyBorder="1"/>
    <xf numFmtId="44" fontId="6" fillId="0" borderId="0" xfId="2" applyFont="1"/>
    <xf numFmtId="44" fontId="3" fillId="0" borderId="0" xfId="2" applyFont="1"/>
    <xf numFmtId="49" fontId="3" fillId="0" borderId="7" xfId="5" applyNumberFormat="1" applyFont="1" applyBorder="1"/>
    <xf numFmtId="9" fontId="3" fillId="0" borderId="10" xfId="5" applyNumberFormat="1" applyFont="1" applyBorder="1" applyAlignment="1">
      <alignment horizontal="center"/>
    </xf>
    <xf numFmtId="0" fontId="4" fillId="11" borderId="7" xfId="3" applyFont="1" applyFill="1" applyBorder="1" applyAlignment="1" applyProtection="1">
      <alignment vertical="center" wrapText="1"/>
    </xf>
    <xf numFmtId="165" fontId="14" fillId="0" borderId="10" xfId="9" applyNumberFormat="1" applyFont="1" applyBorder="1"/>
    <xf numFmtId="44" fontId="6" fillId="3" borderId="10" xfId="2" applyFont="1" applyFill="1" applyBorder="1"/>
    <xf numFmtId="9" fontId="34" fillId="3" borderId="10" xfId="2" applyNumberFormat="1" applyFont="1" applyFill="1" applyBorder="1"/>
    <xf numFmtId="44" fontId="6" fillId="0" borderId="10" xfId="5" applyNumberFormat="1" applyFont="1" applyBorder="1" applyAlignment="1">
      <alignment horizontal="center" wrapText="1"/>
    </xf>
    <xf numFmtId="0" fontId="6" fillId="0" borderId="10" xfId="5" applyFont="1" applyBorder="1" applyAlignment="1">
      <alignment horizontal="center" wrapText="1"/>
    </xf>
    <xf numFmtId="168" fontId="5" fillId="0" borderId="0" xfId="3" applyNumberFormat="1" applyFont="1" applyBorder="1" applyProtection="1"/>
    <xf numFmtId="169" fontId="12" fillId="0" borderId="0" xfId="3" applyNumberFormat="1" applyFont="1" applyFill="1" applyBorder="1" applyProtection="1"/>
    <xf numFmtId="169" fontId="12" fillId="0" borderId="0" xfId="3" applyNumberFormat="1" applyFont="1" applyFill="1" applyBorder="1" applyProtection="1">
      <protection locked="0"/>
    </xf>
    <xf numFmtId="169" fontId="12" fillId="0" borderId="0" xfId="3" applyNumberFormat="1" applyFont="1" applyBorder="1" applyProtection="1"/>
    <xf numFmtId="169" fontId="3" fillId="0" borderId="0" xfId="3" applyNumberFormat="1" applyFont="1" applyBorder="1" applyProtection="1"/>
    <xf numFmtId="169" fontId="12" fillId="0" borderId="0" xfId="3" applyNumberFormat="1" applyFont="1" applyBorder="1" applyProtection="1">
      <protection locked="0"/>
    </xf>
    <xf numFmtId="44" fontId="3" fillId="0" borderId="5" xfId="2" applyNumberFormat="1" applyFont="1" applyFill="1" applyBorder="1"/>
    <xf numFmtId="44" fontId="3" fillId="0" borderId="0" xfId="5" applyNumberFormat="1" applyFont="1"/>
    <xf numFmtId="0" fontId="12" fillId="3" borderId="23" xfId="3" applyFont="1" applyFill="1" applyBorder="1"/>
    <xf numFmtId="0" fontId="12" fillId="3" borderId="12" xfId="3" applyFont="1" applyFill="1" applyBorder="1"/>
    <xf numFmtId="0" fontId="12" fillId="3" borderId="24" xfId="3" applyFont="1" applyFill="1" applyBorder="1"/>
    <xf numFmtId="0" fontId="6" fillId="0" borderId="0" xfId="5" applyFont="1" applyAlignment="1">
      <alignment horizontal="center"/>
    </xf>
    <xf numFmtId="165" fontId="3" fillId="0" borderId="0" xfId="9" applyNumberFormat="1" applyFont="1"/>
    <xf numFmtId="44" fontId="6" fillId="0" borderId="0" xfId="2" applyFont="1" applyBorder="1"/>
    <xf numFmtId="0" fontId="6" fillId="2" borderId="10" xfId="5" applyFont="1" applyFill="1" applyBorder="1"/>
    <xf numFmtId="44" fontId="6" fillId="2" borderId="10" xfId="2" applyFont="1" applyFill="1" applyBorder="1"/>
    <xf numFmtId="9" fontId="34" fillId="2" borderId="10" xfId="2" applyNumberFormat="1" applyFont="1" applyFill="1" applyBorder="1"/>
    <xf numFmtId="44" fontId="35" fillId="16" borderId="10" xfId="2" applyFont="1" applyFill="1" applyBorder="1"/>
    <xf numFmtId="165" fontId="37" fillId="16" borderId="10" xfId="2" applyNumberFormat="1" applyFont="1" applyFill="1" applyBorder="1"/>
    <xf numFmtId="0" fontId="6" fillId="0" borderId="0" xfId="5" applyFont="1" applyAlignment="1">
      <alignment wrapText="1"/>
    </xf>
    <xf numFmtId="165" fontId="36" fillId="0" borderId="0" xfId="9" applyNumberFormat="1" applyFont="1"/>
    <xf numFmtId="0" fontId="6" fillId="0" borderId="0" xfId="2" applyNumberFormat="1" applyFont="1" applyFill="1"/>
    <xf numFmtId="0" fontId="3" fillId="16" borderId="0" xfId="5" applyFont="1" applyFill="1"/>
    <xf numFmtId="0" fontId="6" fillId="2" borderId="0" xfId="5" applyFont="1" applyFill="1" applyBorder="1"/>
    <xf numFmtId="44" fontId="6" fillId="2" borderId="0" xfId="2" applyFont="1" applyFill="1"/>
    <xf numFmtId="0" fontId="6" fillId="0" borderId="0" xfId="5" applyFont="1" applyFill="1" applyBorder="1"/>
    <xf numFmtId="0" fontId="6" fillId="17" borderId="0" xfId="5" applyFont="1" applyFill="1"/>
    <xf numFmtId="0" fontId="3" fillId="17" borderId="0" xfId="5" applyFont="1" applyFill="1"/>
    <xf numFmtId="10" fontId="6" fillId="17" borderId="5" xfId="9" quotePrefix="1" applyNumberFormat="1" applyFont="1" applyFill="1" applyBorder="1"/>
    <xf numFmtId="44" fontId="35" fillId="16" borderId="0" xfId="2" applyFont="1" applyFill="1"/>
    <xf numFmtId="0" fontId="12" fillId="0" borderId="10" xfId="5" applyFont="1" applyFill="1" applyBorder="1"/>
    <xf numFmtId="10" fontId="3" fillId="0" borderId="0" xfId="9" applyNumberFormat="1" applyFont="1" applyFill="1"/>
    <xf numFmtId="0" fontId="26" fillId="0" borderId="10" xfId="5" applyFont="1" applyFill="1" applyBorder="1"/>
    <xf numFmtId="0" fontId="35" fillId="16" borderId="0" xfId="5" applyFont="1" applyFill="1" applyBorder="1"/>
    <xf numFmtId="0" fontId="9" fillId="0" borderId="0" xfId="0" applyFont="1"/>
    <xf numFmtId="0" fontId="5" fillId="9" borderId="10" xfId="5" applyNumberFormat="1" applyFont="1" applyFill="1" applyBorder="1" applyAlignment="1">
      <alignment horizontal="center"/>
    </xf>
    <xf numFmtId="0" fontId="5" fillId="10" borderId="10" xfId="5" applyNumberFormat="1" applyFont="1" applyFill="1" applyBorder="1" applyAlignment="1">
      <alignment horizontal="center" wrapText="1"/>
    </xf>
    <xf numFmtId="0" fontId="33" fillId="10" borderId="10" xfId="5" applyNumberFormat="1" applyFont="1" applyFill="1" applyBorder="1" applyAlignment="1">
      <alignment horizontal="center" wrapText="1"/>
    </xf>
    <xf numFmtId="0" fontId="35" fillId="16" borderId="10" xfId="5" applyFont="1" applyFill="1" applyBorder="1"/>
    <xf numFmtId="0" fontId="3" fillId="0" borderId="10" xfId="5" applyFont="1" applyBorder="1" applyAlignment="1"/>
    <xf numFmtId="0" fontId="0" fillId="0" borderId="0" xfId="0"/>
    <xf numFmtId="0" fontId="6" fillId="4" borderId="10" xfId="5" applyFont="1" applyFill="1" applyBorder="1"/>
    <xf numFmtId="44" fontId="6" fillId="4" borderId="10" xfId="2" applyFont="1" applyFill="1" applyBorder="1"/>
    <xf numFmtId="9" fontId="34" fillId="4" borderId="10" xfId="2" applyNumberFormat="1" applyFont="1" applyFill="1" applyBorder="1"/>
    <xf numFmtId="0" fontId="6" fillId="0" borderId="10" xfId="5" applyFont="1" applyFill="1" applyBorder="1"/>
    <xf numFmtId="44" fontId="6" fillId="0" borderId="10" xfId="2" applyFont="1" applyFill="1" applyBorder="1"/>
    <xf numFmtId="9" fontId="34" fillId="0" borderId="10" xfId="2" applyNumberFormat="1" applyFont="1" applyFill="1" applyBorder="1"/>
    <xf numFmtId="44" fontId="6" fillId="0" borderId="0" xfId="2" applyFont="1" applyFill="1" applyBorder="1"/>
    <xf numFmtId="9" fontId="34" fillId="0" borderId="0" xfId="2" applyNumberFormat="1" applyFont="1" applyFill="1" applyBorder="1"/>
    <xf numFmtId="0" fontId="3" fillId="0" borderId="0" xfId="5" applyFill="1" applyBorder="1"/>
    <xf numFmtId="0" fontId="0" fillId="0" borderId="0" xfId="0" applyFill="1" applyBorder="1"/>
    <xf numFmtId="0" fontId="12" fillId="0" borderId="0" xfId="5" applyFont="1" applyFill="1" applyBorder="1"/>
    <xf numFmtId="0" fontId="6" fillId="18" borderId="10" xfId="5" applyFont="1" applyFill="1" applyBorder="1"/>
    <xf numFmtId="44" fontId="6" fillId="18" borderId="10" xfId="2" applyFont="1" applyFill="1" applyBorder="1"/>
    <xf numFmtId="9" fontId="34" fillId="18" borderId="10" xfId="2" applyNumberFormat="1" applyFont="1" applyFill="1" applyBorder="1"/>
    <xf numFmtId="0" fontId="5" fillId="18" borderId="10" xfId="5" applyFont="1" applyFill="1" applyBorder="1"/>
    <xf numFmtId="44" fontId="5" fillId="18" borderId="10" xfId="2" applyFont="1" applyFill="1" applyBorder="1"/>
    <xf numFmtId="9" fontId="33" fillId="18" borderId="10" xfId="2" applyNumberFormat="1" applyFont="1" applyFill="1" applyBorder="1"/>
    <xf numFmtId="0" fontId="6" fillId="0" borderId="0" xfId="5" applyFont="1" applyBorder="1"/>
    <xf numFmtId="44" fontId="6" fillId="0" borderId="0" xfId="5" applyNumberFormat="1" applyFont="1" applyBorder="1" applyAlignment="1">
      <alignment horizontal="center" wrapText="1"/>
    </xf>
    <xf numFmtId="0" fontId="6" fillId="0" borderId="0" xfId="5" applyFont="1" applyBorder="1" applyAlignment="1">
      <alignment horizontal="center" wrapText="1"/>
    </xf>
    <xf numFmtId="0" fontId="6" fillId="0" borderId="0" xfId="5" applyFont="1" applyAlignment="1">
      <alignment horizontal="left" indent="3"/>
    </xf>
    <xf numFmtId="0" fontId="6" fillId="5" borderId="10" xfId="5" applyFont="1" applyFill="1" applyBorder="1"/>
    <xf numFmtId="44" fontId="6" fillId="5" borderId="10" xfId="2" applyFont="1" applyFill="1" applyBorder="1"/>
    <xf numFmtId="9" fontId="34" fillId="5" borderId="10" xfId="2" applyNumberFormat="1" applyFont="1" applyFill="1" applyBorder="1"/>
    <xf numFmtId="0" fontId="35" fillId="0" borderId="0" xfId="5" applyFont="1" applyAlignment="1">
      <alignment horizontal="left" indent="3"/>
    </xf>
    <xf numFmtId="0" fontId="3" fillId="0" borderId="0" xfId="5" applyFont="1" applyAlignment="1">
      <alignment horizontal="left" indent="1"/>
    </xf>
    <xf numFmtId="43" fontId="3" fillId="0" borderId="0" xfId="5" applyNumberFormat="1" applyFont="1" applyAlignment="1">
      <alignment horizontal="right"/>
    </xf>
    <xf numFmtId="0" fontId="36" fillId="0" borderId="0" xfId="5" applyFont="1" applyAlignment="1">
      <alignment horizontal="left" indent="1"/>
    </xf>
    <xf numFmtId="43" fontId="36" fillId="0" borderId="0" xfId="5" applyNumberFormat="1" applyFont="1" applyAlignment="1">
      <alignment horizontal="right"/>
    </xf>
    <xf numFmtId="0" fontId="3" fillId="0" borderId="0" xfId="5" applyFont="1" applyAlignment="1">
      <alignment horizontal="center"/>
    </xf>
    <xf numFmtId="0" fontId="3" fillId="0" borderId="0" xfId="5" applyFont="1" applyAlignment="1">
      <alignment horizontal="right"/>
    </xf>
    <xf numFmtId="43" fontId="3" fillId="0" borderId="0" xfId="5" applyNumberFormat="1" applyFont="1"/>
    <xf numFmtId="43" fontId="12" fillId="0" borderId="0" xfId="1" applyFont="1"/>
    <xf numFmtId="43" fontId="3" fillId="0" borderId="0" xfId="1" applyFont="1" applyFill="1"/>
    <xf numFmtId="43" fontId="36" fillId="0" borderId="0" xfId="1" applyFont="1"/>
    <xf numFmtId="44" fontId="35" fillId="0" borderId="0" xfId="2" applyFont="1"/>
    <xf numFmtId="43" fontId="36" fillId="0" borderId="0" xfId="5" applyNumberFormat="1" applyFont="1"/>
    <xf numFmtId="3" fontId="3" fillId="0" borderId="10" xfId="5" applyNumberFormat="1" applyFont="1" applyFill="1" applyBorder="1" applyAlignment="1">
      <alignment horizontal="center"/>
    </xf>
    <xf numFmtId="165" fontId="6" fillId="0" borderId="0" xfId="9" applyNumberFormat="1" applyFont="1"/>
    <xf numFmtId="43" fontId="3" fillId="0" borderId="5" xfId="5" applyNumberFormat="1" applyFont="1" applyBorder="1"/>
    <xf numFmtId="43" fontId="12" fillId="0" borderId="5" xfId="1" applyFont="1" applyBorder="1"/>
    <xf numFmtId="0" fontId="7" fillId="0" borderId="0" xfId="5" applyFont="1" applyAlignment="1">
      <alignment horizontal="left"/>
    </xf>
    <xf numFmtId="0" fontId="3" fillId="0" borderId="0" xfId="5" applyFont="1" applyAlignment="1">
      <alignment horizontal="left"/>
    </xf>
    <xf numFmtId="0" fontId="36" fillId="0" borderId="0" xfId="5" applyFont="1" applyAlignment="1">
      <alignment horizontal="left" wrapText="1" indent="2"/>
    </xf>
    <xf numFmtId="43" fontId="36" fillId="0" borderId="0" xfId="1" applyFont="1" applyAlignment="1">
      <alignment vertical="center"/>
    </xf>
    <xf numFmtId="44" fontId="35" fillId="0" borderId="0" xfId="2" applyFont="1" applyAlignment="1">
      <alignment vertical="center"/>
    </xf>
    <xf numFmtId="43" fontId="3" fillId="0" borderId="0" xfId="1" applyFont="1" applyAlignment="1">
      <alignment vertical="center"/>
    </xf>
    <xf numFmtId="44" fontId="6" fillId="0" borderId="0" xfId="2" applyFont="1" applyBorder="1" applyAlignment="1">
      <alignment vertical="center"/>
    </xf>
    <xf numFmtId="43" fontId="35" fillId="0" borderId="0" xfId="1" applyFont="1" applyAlignment="1">
      <alignment vertical="center"/>
    </xf>
    <xf numFmtId="44" fontId="35" fillId="0" borderId="0" xfId="2" applyFont="1" applyBorder="1" applyAlignment="1">
      <alignment vertical="center"/>
    </xf>
    <xf numFmtId="43" fontId="6" fillId="0" borderId="0" xfId="1" applyFont="1" applyAlignment="1">
      <alignment vertical="center"/>
    </xf>
    <xf numFmtId="44" fontId="35" fillId="0" borderId="5" xfId="2" applyFont="1" applyBorder="1" applyAlignment="1">
      <alignment vertical="center"/>
    </xf>
    <xf numFmtId="164" fontId="3" fillId="0" borderId="0" xfId="7" applyFont="1"/>
    <xf numFmtId="44" fontId="6" fillId="0" borderId="0" xfId="2" applyFont="1" applyAlignment="1">
      <alignment vertical="center"/>
    </xf>
    <xf numFmtId="44" fontId="6" fillId="0" borderId="19" xfId="2" applyFont="1" applyBorder="1" applyAlignment="1">
      <alignment vertical="center"/>
    </xf>
    <xf numFmtId="0" fontId="12" fillId="0" borderId="0" xfId="5" applyFont="1" applyAlignment="1">
      <alignment horizontal="left" wrapText="1" indent="1"/>
    </xf>
    <xf numFmtId="43" fontId="12" fillId="0" borderId="0" xfId="1" applyFont="1" applyAlignment="1">
      <alignment vertical="center"/>
    </xf>
    <xf numFmtId="44" fontId="5" fillId="0" borderId="0" xfId="2" applyFont="1"/>
    <xf numFmtId="43" fontId="12" fillId="0" borderId="5" xfId="1" applyFont="1" applyBorder="1" applyAlignment="1">
      <alignment horizontal="left" vertical="center"/>
    </xf>
    <xf numFmtId="44" fontId="5" fillId="0" borderId="0" xfId="2" applyFont="1" applyAlignment="1">
      <alignment vertical="center"/>
    </xf>
    <xf numFmtId="0" fontId="31" fillId="0" borderId="0" xfId="3" applyFont="1" applyFill="1" applyBorder="1" applyAlignment="1" applyProtection="1">
      <alignment horizontal="left" wrapText="1"/>
      <protection locked="0"/>
    </xf>
    <xf numFmtId="0" fontId="12" fillId="0" borderId="5" xfId="3" applyFont="1" applyBorder="1" applyProtection="1"/>
    <xf numFmtId="0" fontId="5" fillId="0" borderId="5" xfId="3" applyFont="1" applyBorder="1" applyProtection="1"/>
    <xf numFmtId="0" fontId="0" fillId="0" borderId="0" xfId="0"/>
    <xf numFmtId="0" fontId="46" fillId="0" borderId="0" xfId="0" applyFont="1" applyAlignment="1">
      <alignment horizontal="center" vertical="center" wrapText="1"/>
    </xf>
    <xf numFmtId="0" fontId="43" fillId="19" borderId="29" xfId="0" applyFont="1" applyFill="1" applyBorder="1" applyAlignment="1">
      <alignment horizontal="left" vertical="center" wrapText="1"/>
    </xf>
    <xf numFmtId="0" fontId="43" fillId="19" borderId="39" xfId="0" applyFont="1" applyFill="1" applyBorder="1" applyAlignment="1">
      <alignment horizontal="left" vertical="center" wrapText="1"/>
    </xf>
    <xf numFmtId="0" fontId="44" fillId="19" borderId="8" xfId="0" applyFont="1" applyFill="1" applyBorder="1" applyAlignment="1">
      <alignment horizontal="left" vertical="center" wrapText="1" shrinkToFit="1"/>
    </xf>
    <xf numFmtId="0" fontId="44" fillId="19" borderId="38" xfId="0" applyFont="1" applyFill="1" applyBorder="1" applyAlignment="1">
      <alignment horizontal="left" vertical="center" wrapText="1" shrinkToFit="1"/>
    </xf>
    <xf numFmtId="0" fontId="43" fillId="21" borderId="40" xfId="0" applyFont="1" applyFill="1" applyBorder="1" applyAlignment="1">
      <alignment horizontal="left" vertical="center" wrapText="1" shrinkToFit="1"/>
    </xf>
    <xf numFmtId="0" fontId="43" fillId="21" borderId="41" xfId="0" applyFont="1" applyFill="1" applyBorder="1" applyAlignment="1">
      <alignment horizontal="left" vertical="center" wrapText="1" shrinkToFit="1"/>
    </xf>
    <xf numFmtId="0" fontId="44" fillId="19" borderId="29" xfId="0" applyFont="1" applyFill="1" applyBorder="1" applyAlignment="1">
      <alignment horizontal="left" vertical="center" wrapText="1" shrinkToFit="1"/>
    </xf>
    <xf numFmtId="0" fontId="44" fillId="19" borderId="39" xfId="0" applyFont="1" applyFill="1" applyBorder="1" applyAlignment="1">
      <alignment horizontal="left" vertical="center" wrapText="1" shrinkToFit="1"/>
    </xf>
    <xf numFmtId="0" fontId="43" fillId="21" borderId="42" xfId="0" applyFont="1" applyFill="1" applyBorder="1" applyAlignment="1">
      <alignment horizontal="left" vertical="center" wrapText="1" shrinkToFit="1"/>
    </xf>
    <xf numFmtId="0" fontId="43" fillId="19" borderId="8" xfId="0" applyFont="1" applyFill="1" applyBorder="1" applyAlignment="1">
      <alignment horizontal="left" vertical="center" wrapText="1" shrinkToFit="1"/>
    </xf>
    <xf numFmtId="0" fontId="43" fillId="19" borderId="38" xfId="0" applyFont="1" applyFill="1" applyBorder="1" applyAlignment="1">
      <alignment horizontal="left" vertical="center" wrapText="1" shrinkToFit="1"/>
    </xf>
    <xf numFmtId="0" fontId="43" fillId="22" borderId="41" xfId="0" applyFont="1" applyFill="1" applyBorder="1" applyAlignment="1">
      <alignment horizontal="left" vertical="center" wrapText="1" shrinkToFit="1"/>
    </xf>
    <xf numFmtId="0" fontId="0" fillId="0" borderId="0" xfId="0" applyAlignment="1">
      <alignment wrapText="1"/>
    </xf>
    <xf numFmtId="0" fontId="9" fillId="0" borderId="0" xfId="0" applyFont="1" applyAlignment="1">
      <alignment horizontal="center" vertical="center" wrapText="1"/>
    </xf>
    <xf numFmtId="0" fontId="43" fillId="19" borderId="29" xfId="0" applyFont="1" applyFill="1" applyBorder="1" applyAlignment="1">
      <alignment horizontal="left" vertical="center" wrapText="1" shrinkToFit="1"/>
    </xf>
    <xf numFmtId="0" fontId="43" fillId="19" borderId="39" xfId="0" applyFont="1" applyFill="1" applyBorder="1" applyAlignment="1">
      <alignment horizontal="left" vertical="center" wrapText="1" shrinkToFit="1"/>
    </xf>
    <xf numFmtId="0" fontId="43" fillId="22" borderId="42" xfId="0" applyFont="1" applyFill="1" applyBorder="1" applyAlignment="1">
      <alignment horizontal="left" vertical="center" wrapText="1" shrinkToFit="1"/>
    </xf>
    <xf numFmtId="0" fontId="49" fillId="0" borderId="0" xfId="0" applyFont="1" applyAlignment="1">
      <alignment horizontal="center" vertical="center" wrapText="1"/>
    </xf>
    <xf numFmtId="0" fontId="25" fillId="0" borderId="0" xfId="3" applyFont="1" applyBorder="1" applyProtection="1"/>
    <xf numFmtId="0" fontId="28" fillId="0" borderId="0" xfId="0" applyFont="1" applyAlignment="1">
      <alignment wrapText="1"/>
    </xf>
    <xf numFmtId="0" fontId="27" fillId="0" borderId="0" xfId="0" applyFont="1" applyAlignment="1">
      <alignment wrapText="1"/>
    </xf>
    <xf numFmtId="3" fontId="3" fillId="0" borderId="0" xfId="5" applyNumberFormat="1" applyFont="1" applyAlignment="1">
      <alignment horizontal="center"/>
    </xf>
    <xf numFmtId="0" fontId="6" fillId="0" borderId="0" xfId="0" applyFont="1" applyAlignment="1">
      <alignment vertical="top"/>
    </xf>
    <xf numFmtId="0" fontId="4" fillId="11" borderId="7" xfId="3" applyFont="1" applyFill="1" applyBorder="1" applyAlignment="1" applyProtection="1">
      <alignment horizontal="center" vertical="center" wrapText="1"/>
    </xf>
    <xf numFmtId="0" fontId="4" fillId="11" borderId="7" xfId="3" applyFont="1" applyFill="1" applyBorder="1" applyAlignment="1" applyProtection="1">
      <alignment horizontal="center" vertical="center"/>
    </xf>
    <xf numFmtId="0" fontId="5" fillId="0" borderId="0" xfId="3" applyFont="1" applyBorder="1" applyAlignment="1" applyProtection="1">
      <alignment horizontal="center" vertical="center" wrapText="1"/>
    </xf>
    <xf numFmtId="167" fontId="0" fillId="15" borderId="10" xfId="0" applyNumberFormat="1" applyFill="1" applyBorder="1" applyAlignment="1"/>
    <xf numFmtId="0" fontId="5" fillId="0" borderId="0" xfId="3" applyFont="1" applyBorder="1" applyAlignment="1" applyProtection="1">
      <alignment horizontal="left" wrapText="1"/>
    </xf>
    <xf numFmtId="0" fontId="4" fillId="11" borderId="10" xfId="3" applyFont="1" applyFill="1" applyBorder="1" applyAlignment="1" applyProtection="1">
      <alignment horizontal="center" vertical="center"/>
    </xf>
    <xf numFmtId="0" fontId="4" fillId="11" borderId="10" xfId="3" applyFont="1" applyFill="1" applyBorder="1" applyAlignment="1" applyProtection="1">
      <alignment horizontal="center" vertical="center"/>
      <protection locked="0"/>
    </xf>
    <xf numFmtId="0" fontId="4" fillId="11" borderId="7" xfId="3" applyFont="1" applyFill="1" applyBorder="1" applyAlignment="1" applyProtection="1">
      <alignment horizontal="center" vertical="center"/>
      <protection locked="0"/>
    </xf>
    <xf numFmtId="0" fontId="0" fillId="15" borderId="10" xfId="0" applyFont="1" applyFill="1" applyBorder="1" applyAlignment="1"/>
    <xf numFmtId="0" fontId="4" fillId="11" borderId="10" xfId="3" applyFont="1" applyFill="1" applyBorder="1" applyAlignment="1" applyProtection="1">
      <alignment horizontal="center" vertical="center" wrapText="1"/>
    </xf>
    <xf numFmtId="0" fontId="23" fillId="0" borderId="0" xfId="0" applyFont="1" applyAlignment="1">
      <alignment horizontal="center"/>
    </xf>
    <xf numFmtId="0" fontId="19" fillId="0" borderId="0" xfId="0" applyFont="1" applyAlignment="1">
      <alignment horizontal="center" wrapText="1"/>
    </xf>
    <xf numFmtId="0" fontId="0" fillId="0" borderId="0" xfId="0" applyFont="1" applyAlignment="1">
      <alignment vertical="top"/>
    </xf>
    <xf numFmtId="0" fontId="30" fillId="0" borderId="0" xfId="3" applyFont="1" applyFill="1" applyBorder="1" applyAlignment="1" applyProtection="1">
      <alignment horizontal="left" vertical="top"/>
      <protection locked="0"/>
    </xf>
    <xf numFmtId="169" fontId="12" fillId="0" borderId="5" xfId="3" applyNumberFormat="1" applyFont="1" applyBorder="1" applyAlignment="1" applyProtection="1">
      <alignment horizontal="left"/>
      <protection locked="0"/>
    </xf>
    <xf numFmtId="0" fontId="6" fillId="0" borderId="7" xfId="5" applyFont="1" applyFill="1" applyBorder="1" applyAlignment="1">
      <alignment horizontal="right"/>
    </xf>
    <xf numFmtId="0" fontId="6" fillId="3" borderId="7" xfId="5" applyFont="1" applyFill="1" applyBorder="1" applyAlignment="1">
      <alignment horizontal="right"/>
    </xf>
    <xf numFmtId="0" fontId="6" fillId="0" borderId="7" xfId="5" applyFont="1" applyBorder="1" applyAlignment="1">
      <alignment horizontal="right"/>
    </xf>
    <xf numFmtId="43" fontId="6" fillId="0" borderId="7" xfId="6" applyFont="1" applyFill="1" applyBorder="1" applyAlignment="1">
      <alignment horizontal="right"/>
    </xf>
    <xf numFmtId="0" fontId="0" fillId="0" borderId="0" xfId="0"/>
    <xf numFmtId="0" fontId="27" fillId="0" borderId="0" xfId="0" applyFont="1" applyAlignment="1">
      <alignment horizontal="centerContinuous"/>
    </xf>
    <xf numFmtId="0" fontId="28" fillId="0" borderId="0" xfId="0" applyFont="1" applyAlignment="1">
      <alignment horizontal="centerContinuous" wrapText="1"/>
    </xf>
    <xf numFmtId="0" fontId="4" fillId="12" borderId="0" xfId="3" applyFont="1" applyFill="1" applyAlignment="1" applyProtection="1"/>
    <xf numFmtId="0" fontId="5" fillId="0" borderId="0" xfId="3" applyFont="1" applyBorder="1" applyAlignment="1" applyProtection="1">
      <alignment vertical="top" wrapText="1"/>
    </xf>
    <xf numFmtId="0" fontId="5" fillId="0" borderId="0" xfId="3" applyFont="1" applyBorder="1" applyAlignment="1" applyProtection="1">
      <alignment vertical="top"/>
    </xf>
    <xf numFmtId="0" fontId="6" fillId="0" borderId="0" xfId="3" applyFont="1" applyBorder="1" applyAlignment="1" applyProtection="1"/>
    <xf numFmtId="0" fontId="4" fillId="11" borderId="7" xfId="3" applyFont="1" applyFill="1" applyBorder="1" applyAlignment="1" applyProtection="1">
      <alignment vertical="center"/>
    </xf>
    <xf numFmtId="49" fontId="12" fillId="15" borderId="10" xfId="3" applyNumberFormat="1" applyFont="1" applyFill="1" applyBorder="1" applyAlignment="1" applyProtection="1"/>
    <xf numFmtId="9" fontId="12" fillId="15" borderId="10" xfId="9" applyFont="1" applyFill="1" applyBorder="1" applyAlignment="1" applyProtection="1">
      <protection locked="0"/>
    </xf>
    <xf numFmtId="0" fontId="5" fillId="0" borderId="2" xfId="3" applyFont="1" applyBorder="1" applyAlignment="1" applyProtection="1"/>
    <xf numFmtId="0" fontId="5" fillId="0" borderId="0" xfId="3" applyFont="1" applyBorder="1" applyAlignment="1" applyProtection="1">
      <alignment vertical="center" wrapText="1"/>
    </xf>
    <xf numFmtId="0" fontId="13" fillId="13" borderId="5" xfId="3" applyFont="1" applyFill="1" applyBorder="1" applyAlignment="1" applyProtection="1"/>
    <xf numFmtId="0" fontId="5" fillId="0" borderId="2" xfId="3" applyFont="1" applyBorder="1" applyAlignment="1" applyProtection="1">
      <alignment vertical="center" wrapText="1"/>
    </xf>
    <xf numFmtId="0" fontId="12" fillId="15" borderId="10" xfId="3" applyFont="1" applyFill="1" applyBorder="1" applyAlignment="1" applyProtection="1">
      <alignment vertical="center" wrapText="1"/>
    </xf>
    <xf numFmtId="0" fontId="13" fillId="13" borderId="5" xfId="3" applyFont="1" applyFill="1" applyBorder="1" applyAlignment="1" applyProtection="1">
      <alignment wrapText="1"/>
    </xf>
    <xf numFmtId="0" fontId="4" fillId="11" borderId="10" xfId="3" applyFont="1" applyFill="1" applyBorder="1" applyAlignment="1" applyProtection="1">
      <alignment vertical="center"/>
    </xf>
    <xf numFmtId="0" fontId="4" fillId="11" borderId="10" xfId="3" applyFont="1" applyFill="1" applyBorder="1" applyAlignment="1" applyProtection="1">
      <alignment vertical="center"/>
      <protection locked="0"/>
    </xf>
    <xf numFmtId="49" fontId="12" fillId="15" borderId="7" xfId="3" applyNumberFormat="1" applyFont="1" applyFill="1" applyBorder="1" applyAlignment="1" applyProtection="1">
      <alignment vertical="center" wrapText="1"/>
    </xf>
    <xf numFmtId="0" fontId="13" fillId="3" borderId="5" xfId="3" applyFont="1" applyFill="1" applyBorder="1" applyAlignment="1" applyProtection="1">
      <alignment wrapText="1"/>
    </xf>
    <xf numFmtId="0" fontId="4" fillId="11" borderId="7" xfId="3" applyFont="1" applyFill="1" applyBorder="1" applyAlignment="1" applyProtection="1">
      <alignment vertical="center"/>
      <protection locked="0"/>
    </xf>
    <xf numFmtId="0" fontId="12" fillId="15" borderId="10" xfId="3" applyNumberFormat="1" applyFont="1" applyFill="1" applyBorder="1" applyAlignment="1" applyProtection="1"/>
    <xf numFmtId="0" fontId="32" fillId="12" borderId="0" xfId="3" applyFont="1" applyFill="1" applyAlignment="1" applyProtection="1"/>
    <xf numFmtId="0" fontId="32" fillId="0" borderId="0" xfId="3" applyFont="1" applyFill="1" applyAlignment="1" applyProtection="1"/>
    <xf numFmtId="0" fontId="4" fillId="11" borderId="10" xfId="3" applyFont="1" applyFill="1" applyBorder="1" applyAlignment="1" applyProtection="1">
      <alignment vertical="center" wrapText="1"/>
    </xf>
    <xf numFmtId="0" fontId="0" fillId="0" borderId="2" xfId="0" applyBorder="1" applyAlignment="1"/>
    <xf numFmtId="0" fontId="13" fillId="13" borderId="0" xfId="3" applyFont="1" applyFill="1" applyBorder="1" applyAlignment="1" applyProtection="1"/>
    <xf numFmtId="0" fontId="5" fillId="0" borderId="0" xfId="3" applyFont="1" applyFill="1" applyBorder="1" applyAlignment="1" applyProtection="1">
      <alignment vertical="center" wrapText="1"/>
    </xf>
    <xf numFmtId="0" fontId="13" fillId="0" borderId="0" xfId="3" applyFont="1" applyFill="1" applyBorder="1" applyAlignment="1" applyProtection="1"/>
    <xf numFmtId="0" fontId="5" fillId="0" borderId="0" xfId="3" applyFont="1" applyBorder="1" applyAlignment="1" applyProtection="1"/>
    <xf numFmtId="49" fontId="12" fillId="15" borderId="10" xfId="3" applyNumberFormat="1" applyFont="1" applyFill="1" applyBorder="1" applyAlignment="1" applyProtection="1">
      <alignment vertical="center" wrapText="1"/>
    </xf>
    <xf numFmtId="0" fontId="13" fillId="3" borderId="5" xfId="3" applyFont="1" applyFill="1" applyBorder="1" applyAlignment="1" applyProtection="1">
      <alignment horizontal="left"/>
    </xf>
    <xf numFmtId="0" fontId="13" fillId="3" borderId="5" xfId="3" applyFont="1" applyFill="1" applyBorder="1" applyAlignment="1" applyProtection="1"/>
    <xf numFmtId="0" fontId="0" fillId="0" borderId="0" xfId="0" applyBorder="1" applyAlignment="1"/>
    <xf numFmtId="0" fontId="12" fillId="0" borderId="0" xfId="3" applyFont="1" applyBorder="1"/>
    <xf numFmtId="0" fontId="12" fillId="0" borderId="0" xfId="3" applyFont="1" applyBorder="1" applyAlignment="1" applyProtection="1">
      <alignment horizontal="center"/>
      <protection locked="0"/>
    </xf>
    <xf numFmtId="0" fontId="5" fillId="15" borderId="5" xfId="3" applyFont="1" applyFill="1" applyBorder="1" applyProtection="1"/>
    <xf numFmtId="0" fontId="5" fillId="15" borderId="8" xfId="3" applyFont="1" applyFill="1" applyBorder="1" applyProtection="1"/>
    <xf numFmtId="0" fontId="13" fillId="15" borderId="5" xfId="3" applyFont="1" applyFill="1" applyBorder="1" applyAlignment="1" applyProtection="1">
      <alignment horizontal="centerContinuous"/>
    </xf>
    <xf numFmtId="0" fontId="12" fillId="15" borderId="5" xfId="3" applyFont="1" applyFill="1" applyBorder="1" applyAlignment="1" applyProtection="1">
      <alignment horizontal="centerContinuous"/>
      <protection locked="0"/>
    </xf>
    <xf numFmtId="0" fontId="20" fillId="11" borderId="1" xfId="3" applyFont="1" applyFill="1" applyBorder="1" applyAlignment="1" applyProtection="1"/>
    <xf numFmtId="0" fontId="20" fillId="11" borderId="2" xfId="3" applyFont="1" applyFill="1" applyBorder="1" applyAlignment="1" applyProtection="1"/>
    <xf numFmtId="0" fontId="6" fillId="15" borderId="5" xfId="3" applyFont="1" applyFill="1" applyBorder="1" applyAlignment="1" applyProtection="1"/>
    <xf numFmtId="0" fontId="6" fillId="15" borderId="5" xfId="3" applyFont="1" applyFill="1" applyBorder="1" applyAlignment="1" applyProtection="1">
      <alignment wrapText="1"/>
    </xf>
    <xf numFmtId="0" fontId="5" fillId="15" borderId="8" xfId="3" applyFont="1" applyFill="1" applyBorder="1" applyAlignment="1" applyProtection="1">
      <alignment horizontal="centerContinuous" vertical="top" wrapText="1"/>
    </xf>
    <xf numFmtId="0" fontId="5" fillId="15" borderId="7" xfId="3" applyFont="1" applyFill="1" applyBorder="1" applyAlignment="1" applyProtection="1">
      <alignment horizontal="centerContinuous" vertical="top" wrapText="1"/>
    </xf>
    <xf numFmtId="0" fontId="18" fillId="15" borderId="7" xfId="3" applyFont="1" applyFill="1" applyBorder="1" applyAlignment="1" applyProtection="1">
      <alignment horizontal="centerContinuous"/>
    </xf>
    <xf numFmtId="0" fontId="18" fillId="15" borderId="8" xfId="3" applyFont="1" applyFill="1" applyBorder="1" applyAlignment="1" applyProtection="1">
      <alignment horizontal="centerContinuous"/>
    </xf>
    <xf numFmtId="0" fontId="28" fillId="0" borderId="0" xfId="0" applyFont="1" applyAlignment="1">
      <alignment horizontal="centerContinuous"/>
    </xf>
    <xf numFmtId="0" fontId="25" fillId="0" borderId="0" xfId="0" applyFont="1" applyBorder="1" applyAlignment="1">
      <alignment vertical="top"/>
    </xf>
    <xf numFmtId="0" fontId="23" fillId="0" borderId="0" xfId="0" applyFont="1" applyAlignment="1">
      <alignment horizontal="centerContinuous"/>
    </xf>
    <xf numFmtId="0" fontId="19" fillId="0" borderId="0" xfId="0" applyFont="1" applyAlignment="1">
      <alignment horizontal="centerContinuous" wrapText="1"/>
    </xf>
    <xf numFmtId="0" fontId="24" fillId="0" borderId="0" xfId="0" applyFont="1" applyAlignment="1"/>
    <xf numFmtId="0" fontId="3" fillId="0" borderId="0" xfId="0" applyFont="1" applyAlignment="1"/>
    <xf numFmtId="0" fontId="18" fillId="0" borderId="8" xfId="3" applyFont="1" applyBorder="1" applyAlignment="1" applyProtection="1"/>
    <xf numFmtId="168" fontId="12" fillId="14" borderId="5" xfId="3" applyNumberFormat="1" applyFont="1" applyFill="1" applyBorder="1" applyAlignment="1" applyProtection="1">
      <protection locked="0"/>
    </xf>
    <xf numFmtId="169" fontId="12" fillId="0" borderId="0" xfId="3" applyNumberFormat="1" applyFont="1" applyFill="1" applyBorder="1" applyAlignment="1" applyProtection="1">
      <alignment wrapText="1"/>
      <protection locked="0"/>
    </xf>
    <xf numFmtId="169" fontId="12" fillId="0" borderId="5" xfId="3" applyNumberFormat="1" applyFont="1" applyBorder="1" applyAlignment="1" applyProtection="1"/>
    <xf numFmtId="169" fontId="12" fillId="0" borderId="5" xfId="3" applyNumberFormat="1" applyFont="1" applyBorder="1" applyAlignment="1" applyProtection="1">
      <protection locked="0"/>
    </xf>
    <xf numFmtId="0" fontId="0" fillId="0" borderId="0" xfId="0" applyFont="1" applyAlignment="1"/>
    <xf numFmtId="168" fontId="12" fillId="0" borderId="0" xfId="3" applyNumberFormat="1" applyFont="1" applyFill="1" applyBorder="1" applyAlignment="1" applyProtection="1">
      <protection locked="0"/>
    </xf>
    <xf numFmtId="168" fontId="12" fillId="0" borderId="0" xfId="3" applyNumberFormat="1" applyFont="1" applyFill="1" applyBorder="1" applyAlignment="1" applyProtection="1"/>
    <xf numFmtId="0" fontId="5" fillId="0" borderId="0" xfId="3" applyFont="1" applyBorder="1" applyAlignment="1" applyProtection="1">
      <alignment horizontal="centerContinuous" wrapText="1"/>
    </xf>
    <xf numFmtId="169" fontId="12" fillId="0" borderId="0" xfId="3" applyNumberFormat="1" applyFont="1" applyFill="1" applyBorder="1" applyAlignment="1" applyProtection="1">
      <alignment horizontal="centerContinuous" wrapText="1"/>
      <protection locked="0"/>
    </xf>
    <xf numFmtId="0" fontId="30" fillId="0" borderId="0" xfId="3" applyFont="1" applyFill="1" applyBorder="1" applyAlignment="1" applyProtection="1">
      <protection locked="0"/>
    </xf>
    <xf numFmtId="169" fontId="12" fillId="0" borderId="0" xfId="3" applyNumberFormat="1" applyFont="1" applyBorder="1" applyAlignment="1" applyProtection="1"/>
    <xf numFmtId="169" fontId="12" fillId="0" borderId="0" xfId="3" applyNumberFormat="1" applyFont="1" applyBorder="1" applyAlignment="1" applyProtection="1">
      <protection locked="0"/>
    </xf>
    <xf numFmtId="0" fontId="5" fillId="0" borderId="1" xfId="3" applyFont="1" applyBorder="1" applyProtection="1"/>
    <xf numFmtId="0" fontId="5" fillId="0" borderId="2" xfId="3" applyFont="1" applyBorder="1" applyProtection="1"/>
    <xf numFmtId="0" fontId="5" fillId="0" borderId="3" xfId="3" applyFont="1" applyBorder="1" applyProtection="1"/>
    <xf numFmtId="0" fontId="5" fillId="0" borderId="31" xfId="3" applyFont="1" applyBorder="1" applyProtection="1"/>
    <xf numFmtId="0" fontId="5" fillId="0" borderId="32" xfId="3" applyFont="1" applyBorder="1" applyProtection="1"/>
    <xf numFmtId="0" fontId="5" fillId="0" borderId="4" xfId="3" applyFont="1" applyBorder="1" applyProtection="1"/>
    <xf numFmtId="0" fontId="5" fillId="0" borderId="6" xfId="3" applyFont="1" applyBorder="1" applyProtection="1"/>
    <xf numFmtId="0" fontId="5" fillId="0" borderId="7" xfId="0" applyFont="1" applyBorder="1" applyAlignment="1"/>
    <xf numFmtId="0" fontId="5" fillId="0" borderId="9" xfId="0" applyFont="1" applyBorder="1" applyAlignment="1">
      <alignment horizontal="center" wrapText="1"/>
    </xf>
    <xf numFmtId="169" fontId="18" fillId="0" borderId="4" xfId="3" applyNumberFormat="1" applyFont="1" applyBorder="1" applyAlignment="1" applyProtection="1">
      <alignment wrapText="1"/>
    </xf>
    <xf numFmtId="169" fontId="18" fillId="0" borderId="5" xfId="3" applyNumberFormat="1" applyFont="1" applyBorder="1" applyAlignment="1" applyProtection="1">
      <alignment wrapText="1"/>
    </xf>
    <xf numFmtId="169" fontId="18" fillId="0" borderId="6" xfId="3" applyNumberFormat="1" applyFont="1" applyBorder="1" applyAlignment="1" applyProtection="1">
      <alignment wrapText="1"/>
    </xf>
    <xf numFmtId="0" fontId="20" fillId="12" borderId="7" xfId="3" applyFont="1" applyFill="1" applyBorder="1" applyAlignment="1" applyProtection="1"/>
    <xf numFmtId="0" fontId="20" fillId="12" borderId="8" xfId="3" applyFont="1" applyFill="1" applyBorder="1" applyAlignment="1" applyProtection="1"/>
    <xf numFmtId="0" fontId="20" fillId="12" borderId="9" xfId="3" applyFont="1" applyFill="1" applyBorder="1" applyAlignment="1" applyProtection="1"/>
    <xf numFmtId="0" fontId="20" fillId="11" borderId="7" xfId="3" applyFont="1" applyFill="1" applyBorder="1" applyAlignment="1" applyProtection="1"/>
    <xf numFmtId="0" fontId="12" fillId="11" borderId="8" xfId="3" applyFont="1" applyFill="1" applyBorder="1" applyProtection="1"/>
    <xf numFmtId="0" fontId="12" fillId="11" borderId="8" xfId="3" applyFont="1" applyFill="1" applyBorder="1" applyProtection="1">
      <protection locked="0"/>
    </xf>
    <xf numFmtId="0" fontId="12" fillId="11" borderId="9" xfId="3" applyFont="1" applyFill="1" applyBorder="1" applyProtection="1">
      <protection locked="0"/>
    </xf>
    <xf numFmtId="0" fontId="30" fillId="0" borderId="1" xfId="3" applyFont="1" applyFill="1" applyBorder="1" applyAlignment="1" applyProtection="1">
      <alignment vertical="top"/>
      <protection locked="0"/>
    </xf>
    <xf numFmtId="0" fontId="30" fillId="0" borderId="3" xfId="3" applyFont="1" applyFill="1" applyBorder="1" applyAlignment="1" applyProtection="1">
      <alignment vertical="top"/>
      <protection locked="0"/>
    </xf>
    <xf numFmtId="0" fontId="30" fillId="0" borderId="4" xfId="3" applyFont="1" applyFill="1" applyBorder="1" applyAlignment="1" applyProtection="1">
      <alignment vertical="top"/>
      <protection locked="0"/>
    </xf>
    <xf numFmtId="0" fontId="30" fillId="0" borderId="6" xfId="3" applyFont="1" applyFill="1" applyBorder="1" applyAlignment="1" applyProtection="1">
      <alignment vertical="top"/>
      <protection locked="0"/>
    </xf>
    <xf numFmtId="0" fontId="13" fillId="0" borderId="5" xfId="3" applyFont="1" applyBorder="1" applyAlignment="1" applyProtection="1">
      <alignment horizontal="centerContinuous"/>
    </xf>
    <xf numFmtId="0" fontId="18" fillId="0" borderId="8" xfId="3" applyFont="1" applyBorder="1" applyAlignment="1" applyProtection="1">
      <alignment horizontal="centerContinuous"/>
    </xf>
    <xf numFmtId="0" fontId="27" fillId="0" borderId="0" xfId="0" applyFont="1" applyAlignment="1">
      <alignment horizontal="centerContinuous" wrapText="1"/>
    </xf>
    <xf numFmtId="0" fontId="48" fillId="0" borderId="5" xfId="0" applyFont="1" applyBorder="1" applyAlignment="1">
      <alignment horizontal="centerContinuous" vertical="center"/>
    </xf>
    <xf numFmtId="0" fontId="48" fillId="0" borderId="5" xfId="0" applyFont="1" applyBorder="1" applyAlignment="1">
      <alignment horizontal="centerContinuous" vertical="center" wrapText="1"/>
    </xf>
    <xf numFmtId="0" fontId="47" fillId="3" borderId="39" xfId="0" applyFont="1" applyFill="1" applyBorder="1" applyAlignment="1">
      <alignment horizontal="centerContinuous" vertical="center"/>
    </xf>
    <xf numFmtId="0" fontId="47" fillId="3" borderId="45" xfId="0" applyFont="1" applyFill="1" applyBorder="1" applyAlignment="1">
      <alignment horizontal="centerContinuous" vertical="center"/>
    </xf>
    <xf numFmtId="0" fontId="0" fillId="0" borderId="38" xfId="0" applyFill="1" applyBorder="1" applyAlignment="1">
      <alignment horizontal="centerContinuous" vertical="center" wrapText="1"/>
    </xf>
    <xf numFmtId="0" fontId="0" fillId="0" borderId="44" xfId="0" applyFill="1" applyBorder="1" applyAlignment="1">
      <alignment horizontal="centerContinuous" vertical="center" wrapText="1"/>
    </xf>
    <xf numFmtId="0" fontId="0" fillId="0" borderId="37" xfId="0" applyFill="1" applyBorder="1" applyAlignment="1">
      <alignment horizontal="centerContinuous" vertical="center" wrapText="1"/>
    </xf>
    <xf numFmtId="0" fontId="0" fillId="0" borderId="43" xfId="0" applyFill="1" applyBorder="1" applyAlignment="1">
      <alignment horizontal="centerContinuous" vertical="center" wrapText="1"/>
    </xf>
    <xf numFmtId="40" fontId="0" fillId="0" borderId="36" xfId="2" applyNumberFormat="1" applyFont="1" applyFill="1" applyBorder="1" applyAlignment="1">
      <alignment horizontal="centerContinuous" vertical="center"/>
    </xf>
    <xf numFmtId="40" fontId="0" fillId="0" borderId="35" xfId="2" applyNumberFormat="1" applyFont="1" applyFill="1" applyBorder="1" applyAlignment="1">
      <alignment horizontal="centerContinuous" vertical="center"/>
    </xf>
    <xf numFmtId="40" fontId="0" fillId="0" borderId="34" xfId="2" applyNumberFormat="1" applyFont="1" applyFill="1" applyBorder="1" applyAlignment="1">
      <alignment horizontal="centerContinuous" vertical="center"/>
    </xf>
    <xf numFmtId="40" fontId="0" fillId="0" borderId="33" xfId="2" applyNumberFormat="1" applyFont="1" applyFill="1" applyBorder="1" applyAlignment="1">
      <alignment horizontal="centerContinuous" vertical="center"/>
    </xf>
    <xf numFmtId="40" fontId="0" fillId="0" borderId="34" xfId="1" applyNumberFormat="1" applyFont="1" applyFill="1" applyBorder="1" applyAlignment="1">
      <alignment horizontal="centerContinuous"/>
    </xf>
    <xf numFmtId="40" fontId="0" fillId="0" borderId="33" xfId="1" applyNumberFormat="1" applyFont="1" applyFill="1" applyBorder="1" applyAlignment="1">
      <alignment horizontal="centerContinuous"/>
    </xf>
    <xf numFmtId="0" fontId="0" fillId="19" borderId="23" xfId="0" applyFill="1" applyBorder="1" applyAlignment="1"/>
    <xf numFmtId="0" fontId="0" fillId="19" borderId="12" xfId="0" applyFill="1" applyBorder="1" applyAlignment="1"/>
    <xf numFmtId="0" fontId="0" fillId="19" borderId="13" xfId="0" applyFill="1" applyBorder="1" applyAlignment="1"/>
    <xf numFmtId="0" fontId="0" fillId="19" borderId="14" xfId="0" applyFill="1" applyBorder="1" applyAlignment="1"/>
    <xf numFmtId="0" fontId="0" fillId="0" borderId="12" xfId="0" applyBorder="1" applyAlignment="1"/>
    <xf numFmtId="0" fontId="50" fillId="0" borderId="0" xfId="3" applyFont="1" applyBorder="1" applyAlignment="1" applyProtection="1"/>
    <xf numFmtId="0" fontId="18" fillId="0" borderId="5" xfId="3" applyFont="1" applyBorder="1" applyAlignment="1" applyProtection="1"/>
    <xf numFmtId="0" fontId="21" fillId="7" borderId="13" xfId="3" applyFont="1" applyFill="1" applyBorder="1" applyAlignment="1" applyProtection="1">
      <alignment horizontal="centerContinuous"/>
    </xf>
    <xf numFmtId="0" fontId="22" fillId="7" borderId="14" xfId="3" applyFont="1" applyFill="1" applyBorder="1" applyAlignment="1" applyProtection="1">
      <alignment horizontal="centerContinuous"/>
    </xf>
    <xf numFmtId="0" fontId="22" fillId="7" borderId="15" xfId="3" applyFont="1" applyFill="1" applyBorder="1" applyAlignment="1" applyProtection="1">
      <alignment horizontal="centerContinuous"/>
    </xf>
    <xf numFmtId="0" fontId="21" fillId="7" borderId="16" xfId="3" applyFont="1" applyFill="1" applyBorder="1" applyAlignment="1" applyProtection="1">
      <alignment horizontal="centerContinuous"/>
    </xf>
    <xf numFmtId="0" fontId="22" fillId="7" borderId="0" xfId="3" applyFont="1" applyFill="1" applyBorder="1" applyAlignment="1" applyProtection="1">
      <alignment horizontal="centerContinuous"/>
    </xf>
    <xf numFmtId="0" fontId="22" fillId="7" borderId="17" xfId="3" applyFont="1" applyFill="1" applyBorder="1" applyAlignment="1" applyProtection="1">
      <alignment horizontal="centerContinuous"/>
    </xf>
    <xf numFmtId="0" fontId="11" fillId="0" borderId="0" xfId="0" applyFont="1" applyAlignment="1">
      <alignment horizontal="centerContinuous"/>
    </xf>
    <xf numFmtId="0" fontId="42" fillId="0" borderId="0" xfId="0" applyFont="1" applyAlignment="1">
      <alignment horizontal="centerContinuous"/>
    </xf>
    <xf numFmtId="0" fontId="10" fillId="0" borderId="0" xfId="0" applyFont="1" applyAlignment="1">
      <alignment horizontal="centerContinuous"/>
    </xf>
    <xf numFmtId="0" fontId="13" fillId="9" borderId="0" xfId="5" applyFont="1" applyFill="1" applyBorder="1" applyAlignment="1">
      <alignment horizontal="centerContinuous"/>
    </xf>
    <xf numFmtId="165" fontId="3" fillId="0" borderId="0" xfId="9" applyNumberFormat="1" applyFont="1" applyAlignment="1"/>
    <xf numFmtId="0" fontId="3" fillId="0" borderId="28" xfId="5" applyFont="1" applyFill="1" applyBorder="1" applyAlignment="1"/>
    <xf numFmtId="0" fontId="3" fillId="0" borderId="29" xfId="5" applyFont="1" applyFill="1" applyBorder="1" applyAlignment="1"/>
    <xf numFmtId="0" fontId="3" fillId="0" borderId="30" xfId="5" applyFont="1" applyFill="1" applyBorder="1" applyAlignment="1"/>
    <xf numFmtId="0" fontId="3" fillId="0" borderId="7" xfId="5" applyFont="1" applyBorder="1" applyAlignment="1"/>
    <xf numFmtId="0" fontId="3" fillId="0" borderId="8" xfId="5" applyFont="1" applyBorder="1" applyAlignment="1"/>
    <xf numFmtId="0" fontId="3" fillId="0" borderId="9" xfId="5" applyFont="1" applyBorder="1" applyAlignment="1"/>
    <xf numFmtId="0" fontId="10" fillId="0" borderId="0" xfId="5" applyFont="1" applyBorder="1" applyAlignment="1">
      <alignment horizontal="centerContinuous"/>
    </xf>
    <xf numFmtId="0" fontId="6" fillId="0" borderId="7" xfId="5" applyFont="1" applyFill="1" applyBorder="1" applyAlignment="1"/>
    <xf numFmtId="0" fontId="6" fillId="0" borderId="8" xfId="5" applyFont="1" applyFill="1" applyBorder="1" applyAlignment="1"/>
    <xf numFmtId="0" fontId="6" fillId="3" borderId="7" xfId="5" applyFont="1" applyFill="1" applyBorder="1" applyAlignment="1"/>
    <xf numFmtId="0" fontId="6" fillId="3" borderId="8" xfId="5" applyFont="1" applyFill="1" applyBorder="1" applyAlignment="1"/>
    <xf numFmtId="43" fontId="6" fillId="0" borderId="7" xfId="6" applyFont="1" applyFill="1" applyBorder="1" applyAlignment="1"/>
    <xf numFmtId="43" fontId="6" fillId="0" borderId="8" xfId="6" applyFont="1" applyFill="1" applyBorder="1" applyAlignment="1"/>
    <xf numFmtId="0" fontId="6" fillId="0" borderId="7" xfId="5" applyFont="1" applyBorder="1" applyAlignment="1"/>
    <xf numFmtId="0" fontId="6" fillId="0" borderId="8" xfId="5" applyFont="1" applyBorder="1" applyAlignment="1"/>
    <xf numFmtId="0" fontId="6" fillId="0" borderId="7" xfId="5" applyFont="1" applyBorder="1" applyAlignment="1">
      <alignment horizontal="right" indent="1"/>
    </xf>
    <xf numFmtId="0" fontId="6" fillId="3" borderId="7" xfId="5" applyFont="1" applyFill="1" applyBorder="1" applyAlignment="1">
      <alignment horizontal="right" indent="1"/>
    </xf>
    <xf numFmtId="0" fontId="3" fillId="0" borderId="4" xfId="5" applyFont="1" applyFill="1" applyBorder="1" applyAlignment="1"/>
    <xf numFmtId="0" fontId="3" fillId="0" borderId="5" xfId="5" applyFont="1" applyFill="1" applyBorder="1" applyAlignment="1"/>
    <xf numFmtId="0" fontId="3" fillId="0" borderId="6" xfId="5" applyFont="1" applyFill="1" applyBorder="1" applyAlignment="1"/>
    <xf numFmtId="49" fontId="1" fillId="0" borderId="10" xfId="5" applyNumberFormat="1" applyFont="1" applyBorder="1" applyAlignment="1">
      <alignment horizontal="center"/>
    </xf>
    <xf numFmtId="0" fontId="6" fillId="10" borderId="26" xfId="5" applyFont="1" applyFill="1" applyBorder="1" applyAlignment="1"/>
    <xf numFmtId="0" fontId="6" fillId="10" borderId="27" xfId="5" applyFont="1" applyFill="1" applyBorder="1" applyAlignment="1"/>
    <xf numFmtId="0" fontId="6" fillId="10" borderId="25" xfId="5" applyFont="1" applyFill="1" applyBorder="1" applyAlignment="1"/>
    <xf numFmtId="0" fontId="12" fillId="15" borderId="9" xfId="3" applyFont="1" applyFill="1" applyBorder="1" applyAlignment="1" applyProtection="1">
      <alignment horizontal="centerContinuous" wrapText="1"/>
      <protection locked="0"/>
    </xf>
    <xf numFmtId="0" fontId="20" fillId="11" borderId="3" xfId="3" applyFont="1" applyFill="1" applyBorder="1" applyAlignment="1" applyProtection="1"/>
    <xf numFmtId="0" fontId="18" fillId="15" borderId="9" xfId="3" applyFont="1" applyFill="1" applyBorder="1" applyAlignment="1" applyProtection="1">
      <alignment horizontal="centerContinuous"/>
    </xf>
    <xf numFmtId="0" fontId="5" fillId="0" borderId="0" xfId="3" applyFont="1" applyFill="1" applyBorder="1" applyAlignment="1" applyProtection="1"/>
    <xf numFmtId="0" fontId="5" fillId="0" borderId="0" xfId="3" applyFont="1" applyFill="1" applyBorder="1" applyProtection="1"/>
    <xf numFmtId="0" fontId="12" fillId="0" borderId="0" xfId="3" applyFont="1" applyFill="1" applyBorder="1" applyProtection="1">
      <protection locked="0"/>
    </xf>
    <xf numFmtId="0" fontId="5" fillId="0" borderId="0" xfId="3" applyFont="1" applyFill="1" applyBorder="1" applyAlignment="1" applyProtection="1">
      <alignment horizontal="centerContinuous" wrapText="1"/>
    </xf>
    <xf numFmtId="0" fontId="12" fillId="0" borderId="0" xfId="3" applyFont="1" applyFill="1" applyBorder="1" applyAlignment="1" applyProtection="1">
      <alignment horizontal="centerContinuous" wrapText="1"/>
      <protection locked="0"/>
    </xf>
    <xf numFmtId="0" fontId="4" fillId="11" borderId="7" xfId="3" applyFont="1" applyFill="1" applyBorder="1" applyAlignment="1" applyProtection="1">
      <alignment horizontal="center" vertical="center" wrapText="1"/>
      <protection locked="0"/>
    </xf>
    <xf numFmtId="0" fontId="4" fillId="11" borderId="10" xfId="3" applyFont="1" applyFill="1" applyBorder="1" applyAlignment="1" applyProtection="1">
      <alignment horizontal="center" vertical="center" wrapText="1"/>
      <protection locked="0"/>
    </xf>
    <xf numFmtId="0" fontId="12" fillId="0" borderId="0" xfId="3" applyFont="1" applyFill="1" applyBorder="1" applyProtection="1"/>
    <xf numFmtId="169" fontId="12" fillId="0" borderId="5" xfId="3" applyNumberFormat="1" applyFont="1" applyFill="1" applyBorder="1" applyAlignment="1" applyProtection="1">
      <alignment horizontal="centerContinuous" wrapText="1"/>
      <protection locked="0"/>
    </xf>
    <xf numFmtId="43" fontId="12" fillId="0" borderId="10" xfId="5" applyNumberFormat="1" applyFont="1" applyFill="1" applyBorder="1" applyAlignment="1">
      <alignment horizontal="center"/>
    </xf>
    <xf numFmtId="43" fontId="3" fillId="0" borderId="0" xfId="5" applyNumberFormat="1" applyFont="1" applyBorder="1"/>
    <xf numFmtId="43" fontId="12" fillId="0" borderId="0" xfId="1" applyFont="1" applyBorder="1"/>
    <xf numFmtId="43" fontId="12" fillId="0" borderId="0" xfId="1" applyFont="1" applyBorder="1" applyAlignment="1">
      <alignment horizontal="left" vertical="center"/>
    </xf>
    <xf numFmtId="44" fontId="51" fillId="0" borderId="0" xfId="5" applyNumberFormat="1" applyFont="1" applyAlignment="1">
      <alignment horizontal="center"/>
    </xf>
    <xf numFmtId="0" fontId="43" fillId="20" borderId="47" xfId="0" applyFont="1" applyFill="1" applyBorder="1" applyAlignment="1">
      <alignment horizontal="left" vertical="center" wrapText="1"/>
    </xf>
    <xf numFmtId="0" fontId="43" fillId="19" borderId="46" xfId="0" applyFont="1" applyFill="1" applyBorder="1" applyAlignment="1">
      <alignment horizontal="left" vertical="center" wrapText="1"/>
    </xf>
    <xf numFmtId="0" fontId="0" fillId="0" borderId="4" xfId="0" applyFill="1" applyBorder="1" applyAlignment="1">
      <alignment horizontal="centerContinuous" vertical="center" wrapText="1"/>
    </xf>
    <xf numFmtId="0" fontId="0" fillId="0" borderId="6" xfId="0" applyFill="1" applyBorder="1" applyAlignment="1">
      <alignment horizontal="centerContinuous" vertical="center" wrapText="1"/>
    </xf>
    <xf numFmtId="0" fontId="44" fillId="19" borderId="37" xfId="0" applyFont="1" applyFill="1" applyBorder="1" applyAlignment="1">
      <alignment horizontal="left" vertical="center" wrapText="1" shrinkToFit="1"/>
    </xf>
    <xf numFmtId="0" fontId="52" fillId="0" borderId="0" xfId="12" applyAlignment="1">
      <alignment horizontal="centerContinuous"/>
    </xf>
    <xf numFmtId="0" fontId="5" fillId="0" borderId="0" xfId="3" applyFont="1" applyBorder="1" applyAlignment="1" applyProtection="1">
      <alignment horizontal="left" vertical="center" wrapText="1"/>
    </xf>
    <xf numFmtId="0" fontId="5" fillId="0" borderId="0" xfId="3" applyFont="1" applyFill="1" applyBorder="1" applyAlignment="1" applyProtection="1">
      <alignment vertical="center"/>
    </xf>
    <xf numFmtId="0" fontId="12" fillId="0" borderId="0" xfId="3" applyFont="1" applyAlignment="1" applyProtection="1">
      <alignment vertical="center"/>
      <protection locked="0"/>
    </xf>
    <xf numFmtId="0" fontId="5" fillId="0" borderId="5" xfId="3" applyFont="1" applyBorder="1" applyAlignment="1" applyProtection="1">
      <alignment wrapText="1"/>
    </xf>
    <xf numFmtId="0" fontId="24" fillId="0" borderId="5" xfId="0" applyFont="1" applyBorder="1" applyAlignment="1">
      <alignment wrapText="1"/>
    </xf>
    <xf numFmtId="0" fontId="24" fillId="2" borderId="0" xfId="0" applyFont="1" applyFill="1" applyAlignment="1"/>
    <xf numFmtId="0" fontId="13" fillId="0" borderId="5" xfId="3" applyFont="1" applyFill="1" applyBorder="1" applyAlignment="1" applyProtection="1">
      <alignment horizontal="centerContinuous"/>
    </xf>
    <xf numFmtId="0" fontId="52" fillId="0" borderId="0" xfId="12" applyBorder="1" applyProtection="1"/>
    <xf numFmtId="10" fontId="58" fillId="3" borderId="5" xfId="13" applyNumberFormat="1" applyFont="1" applyFill="1" applyBorder="1" applyAlignment="1">
      <alignment horizontal="center" vertical="center"/>
    </xf>
    <xf numFmtId="9" fontId="0" fillId="23" borderId="0" xfId="13" applyFont="1" applyFill="1" applyBorder="1"/>
    <xf numFmtId="0" fontId="0" fillId="0" borderId="0" xfId="0" applyBorder="1"/>
    <xf numFmtId="0" fontId="71" fillId="0" borderId="0" xfId="3" applyFont="1" applyFill="1" applyBorder="1" applyAlignment="1" applyProtection="1"/>
    <xf numFmtId="0" fontId="2" fillId="0" borderId="0" xfId="3"/>
    <xf numFmtId="0" fontId="72" fillId="0" borderId="0" xfId="3" applyFont="1" applyFill="1" applyBorder="1" applyAlignment="1" applyProtection="1">
      <alignment horizontal="center"/>
    </xf>
    <xf numFmtId="0" fontId="75" fillId="0" borderId="0" xfId="3" applyFont="1" applyBorder="1" applyAlignment="1"/>
    <xf numFmtId="0" fontId="75" fillId="0" borderId="0" xfId="3" applyFont="1" applyBorder="1" applyAlignment="1">
      <alignment horizontal="center"/>
    </xf>
    <xf numFmtId="0" fontId="73" fillId="0" borderId="0" xfId="3" applyFont="1"/>
    <xf numFmtId="0" fontId="75" fillId="0" borderId="0" xfId="3" applyFont="1"/>
    <xf numFmtId="0" fontId="75" fillId="0" borderId="0" xfId="3" applyFont="1" applyBorder="1"/>
    <xf numFmtId="0" fontId="73" fillId="0" borderId="0" xfId="3" applyFont="1" applyBorder="1"/>
    <xf numFmtId="0" fontId="75" fillId="0" borderId="5" xfId="3" applyFont="1" applyBorder="1" applyAlignment="1" applyProtection="1">
      <alignment horizontal="center" vertical="center"/>
      <protection locked="0"/>
    </xf>
    <xf numFmtId="0" fontId="75" fillId="0" borderId="5" xfId="3" applyFont="1" applyBorder="1" applyAlignment="1" applyProtection="1">
      <alignment horizontal="center"/>
      <protection locked="0"/>
    </xf>
    <xf numFmtId="0" fontId="75" fillId="0" borderId="5" xfId="3" applyFont="1" applyBorder="1" applyProtection="1">
      <protection locked="0"/>
    </xf>
    <xf numFmtId="0" fontId="76" fillId="0" borderId="0" xfId="3" applyFont="1" applyAlignment="1">
      <alignment horizontal="center" vertical="top"/>
    </xf>
    <xf numFmtId="0" fontId="76" fillId="0" borderId="0" xfId="3" applyFont="1"/>
    <xf numFmtId="0" fontId="77" fillId="0" borderId="0" xfId="3" applyFont="1" applyAlignment="1">
      <alignment horizontal="center" vertical="top"/>
    </xf>
    <xf numFmtId="0" fontId="75" fillId="0" borderId="0" xfId="3" applyFont="1" applyAlignment="1">
      <alignment wrapText="1"/>
    </xf>
    <xf numFmtId="0" fontId="77" fillId="0" borderId="0" xfId="3" applyFont="1" applyBorder="1" applyAlignment="1">
      <alignment vertical="top"/>
    </xf>
    <xf numFmtId="0" fontId="75" fillId="0" borderId="0" xfId="3" applyFont="1" applyAlignment="1">
      <alignment horizontal="center"/>
    </xf>
    <xf numFmtId="0" fontId="76" fillId="0" borderId="0" xfId="3" applyFont="1" applyBorder="1"/>
    <xf numFmtId="0" fontId="73" fillId="0" borderId="0" xfId="3" applyFont="1" applyAlignment="1"/>
    <xf numFmtId="0" fontId="75" fillId="0" borderId="5" xfId="3" applyFont="1" applyBorder="1" applyAlignment="1" applyProtection="1">
      <protection locked="0"/>
    </xf>
    <xf numFmtId="0" fontId="75" fillId="0" borderId="5" xfId="3" applyFont="1" applyBorder="1" applyAlignment="1" applyProtection="1"/>
    <xf numFmtId="0" fontId="73" fillId="0" borderId="0" xfId="3" applyFont="1" applyAlignment="1">
      <alignment wrapText="1"/>
    </xf>
    <xf numFmtId="0" fontId="76" fillId="0" borderId="2" xfId="3" applyFont="1" applyBorder="1" applyAlignment="1">
      <alignment vertical="top"/>
    </xf>
    <xf numFmtId="0" fontId="75" fillId="0" borderId="8" xfId="3" applyFont="1" applyBorder="1" applyAlignment="1" applyProtection="1">
      <protection locked="0"/>
    </xf>
    <xf numFmtId="0" fontId="71" fillId="0" borderId="1" xfId="3" applyFont="1" applyFill="1" applyBorder="1" applyAlignment="1" applyProtection="1">
      <alignment horizontal="centerContinuous"/>
    </xf>
    <xf numFmtId="0" fontId="71" fillId="0" borderId="2" xfId="3" applyFont="1" applyFill="1" applyBorder="1" applyAlignment="1" applyProtection="1">
      <alignment horizontal="centerContinuous"/>
    </xf>
    <xf numFmtId="0" fontId="71" fillId="0" borderId="3" xfId="3" applyFont="1" applyFill="1" applyBorder="1" applyAlignment="1" applyProtection="1">
      <alignment horizontal="centerContinuous"/>
    </xf>
    <xf numFmtId="0" fontId="71" fillId="0" borderId="31" xfId="3" applyFont="1" applyFill="1" applyBorder="1" applyAlignment="1" applyProtection="1">
      <alignment horizontal="centerContinuous"/>
    </xf>
    <xf numFmtId="0" fontId="71" fillId="0" borderId="0" xfId="3" applyFont="1" applyFill="1" applyBorder="1" applyAlignment="1" applyProtection="1">
      <alignment horizontal="centerContinuous"/>
    </xf>
    <xf numFmtId="0" fontId="71" fillId="0" borderId="32" xfId="3" applyFont="1" applyFill="1" applyBorder="1" applyAlignment="1" applyProtection="1">
      <alignment horizontal="centerContinuous"/>
    </xf>
    <xf numFmtId="0" fontId="72" fillId="0" borderId="4" xfId="3" applyFont="1" applyFill="1" applyBorder="1" applyAlignment="1" applyProtection="1">
      <alignment horizontal="centerContinuous"/>
    </xf>
    <xf numFmtId="0" fontId="72" fillId="0" borderId="5" xfId="3" applyFont="1" applyFill="1" applyBorder="1" applyAlignment="1" applyProtection="1">
      <alignment horizontal="centerContinuous"/>
    </xf>
    <xf numFmtId="0" fontId="72" fillId="0" borderId="6" xfId="3" applyFont="1" applyFill="1" applyBorder="1" applyAlignment="1" applyProtection="1">
      <alignment horizontal="centerContinuous"/>
    </xf>
    <xf numFmtId="0" fontId="83" fillId="0" borderId="0" xfId="0" applyFont="1"/>
    <xf numFmtId="0" fontId="83" fillId="25" borderId="10" xfId="0" applyFont="1" applyFill="1" applyBorder="1" applyAlignment="1">
      <alignment horizontal="center" vertical="center"/>
    </xf>
    <xf numFmtId="0" fontId="83" fillId="26" borderId="10" xfId="0" applyFont="1" applyFill="1" applyBorder="1" applyAlignment="1">
      <alignment horizontal="center" vertical="center"/>
    </xf>
    <xf numFmtId="0" fontId="85" fillId="27" borderId="50" xfId="0" applyFont="1" applyFill="1" applyBorder="1" applyAlignment="1">
      <alignment horizontal="left" vertical="top" wrapText="1"/>
    </xf>
    <xf numFmtId="0" fontId="85" fillId="27" borderId="51" xfId="0" applyFont="1" applyFill="1" applyBorder="1" applyAlignment="1">
      <alignment horizontal="left" vertical="top" wrapText="1"/>
    </xf>
    <xf numFmtId="0" fontId="87" fillId="0" borderId="0" xfId="0" applyFont="1" applyAlignment="1">
      <alignment vertical="top" wrapText="1"/>
    </xf>
    <xf numFmtId="0" fontId="86" fillId="28" borderId="52" xfId="0" applyFont="1" applyFill="1" applyBorder="1" applyAlignment="1">
      <alignment horizontal="left" vertical="top" wrapText="1"/>
    </xf>
    <xf numFmtId="0" fontId="86" fillId="29" borderId="53" xfId="0" applyFont="1" applyFill="1" applyBorder="1" applyAlignment="1">
      <alignment horizontal="left" vertical="top" wrapText="1"/>
    </xf>
    <xf numFmtId="0" fontId="86" fillId="28" borderId="54" xfId="0" applyFont="1" applyFill="1" applyBorder="1" applyAlignment="1">
      <alignment horizontal="left" vertical="top" wrapText="1"/>
    </xf>
    <xf numFmtId="0" fontId="86" fillId="29" borderId="55" xfId="0" applyFont="1" applyFill="1" applyBorder="1" applyAlignment="1">
      <alignment horizontal="left" vertical="top" wrapText="1"/>
    </xf>
    <xf numFmtId="0" fontId="82" fillId="14" borderId="7" xfId="0" applyFont="1" applyFill="1" applyBorder="1" applyAlignment="1">
      <alignment horizontal="centerContinuous" vertical="center"/>
    </xf>
    <xf numFmtId="0" fontId="82" fillId="14" borderId="9" xfId="0" applyFont="1" applyFill="1" applyBorder="1" applyAlignment="1">
      <alignment horizontal="centerContinuous" vertical="center"/>
    </xf>
    <xf numFmtId="0" fontId="12" fillId="0" borderId="5" xfId="3" applyFont="1" applyFill="1" applyBorder="1" applyAlignment="1" applyProtection="1">
      <alignment horizontal="centerContinuous" wrapText="1"/>
    </xf>
    <xf numFmtId="0" fontId="0" fillId="0" borderId="7" xfId="0" applyBorder="1"/>
    <xf numFmtId="0" fontId="0" fillId="0" borderId="8" xfId="0" applyBorder="1"/>
    <xf numFmtId="0" fontId="0" fillId="0" borderId="8" xfId="0" applyBorder="1" applyAlignment="1"/>
    <xf numFmtId="0" fontId="0" fillId="0" borderId="9" xfId="0" applyBorder="1" applyAlignment="1"/>
    <xf numFmtId="0" fontId="0" fillId="0" borderId="1" xfId="0" applyFill="1"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Alignment="1"/>
    <xf numFmtId="0" fontId="0" fillId="0" borderId="12" xfId="0" applyBorder="1"/>
    <xf numFmtId="0" fontId="0" fillId="0" borderId="14" xfId="0" applyBorder="1" applyAlignment="1"/>
    <xf numFmtId="44" fontId="3" fillId="0" borderId="10" xfId="5" applyNumberFormat="1" applyFont="1" applyFill="1" applyBorder="1" applyAlignment="1">
      <alignment horizontal="center"/>
    </xf>
    <xf numFmtId="0" fontId="12" fillId="0" borderId="10" xfId="5" applyNumberFormat="1" applyFont="1" applyFill="1" applyBorder="1" applyAlignment="1">
      <alignment horizontal="center"/>
    </xf>
    <xf numFmtId="44" fontId="6" fillId="10" borderId="0" xfId="2" applyNumberFormat="1" applyFont="1" applyFill="1"/>
    <xf numFmtId="44" fontId="12" fillId="0" borderId="10" xfId="5" applyNumberFormat="1" applyFont="1" applyFill="1" applyBorder="1" applyAlignment="1">
      <alignment horizontal="center"/>
    </xf>
    <xf numFmtId="43" fontId="36" fillId="0" borderId="0" xfId="1" applyFont="1" applyAlignment="1">
      <alignment horizontal="right"/>
    </xf>
    <xf numFmtId="0" fontId="5" fillId="0" borderId="0" xfId="3" applyFont="1" applyBorder="1" applyAlignment="1" applyProtection="1">
      <alignment horizontal="left"/>
    </xf>
    <xf numFmtId="170" fontId="3" fillId="0" borderId="10" xfId="5" applyNumberFormat="1" applyFont="1" applyBorder="1" applyAlignment="1">
      <alignment horizontal="left"/>
    </xf>
    <xf numFmtId="1" fontId="3" fillId="0" borderId="10" xfId="6" applyNumberFormat="1" applyFont="1" applyFill="1" applyBorder="1" applyAlignment="1">
      <alignment horizontal="center"/>
    </xf>
    <xf numFmtId="168" fontId="52" fillId="14" borderId="5" xfId="12" applyNumberFormat="1" applyFill="1" applyBorder="1" applyAlignment="1" applyProtection="1">
      <protection locked="0"/>
    </xf>
    <xf numFmtId="14" fontId="12" fillId="3" borderId="22" xfId="3" applyNumberFormat="1" applyFont="1" applyFill="1" applyBorder="1" applyProtection="1">
      <protection locked="0"/>
    </xf>
    <xf numFmtId="0" fontId="12" fillId="0" borderId="0" xfId="5" applyNumberFormat="1" applyFont="1" applyFill="1" applyBorder="1" applyAlignment="1">
      <alignment horizontal="center"/>
    </xf>
    <xf numFmtId="43" fontId="12" fillId="0" borderId="0" xfId="5" applyNumberFormat="1" applyFont="1" applyFill="1" applyBorder="1" applyAlignment="1">
      <alignment horizontal="center"/>
    </xf>
    <xf numFmtId="170" fontId="3" fillId="0" borderId="10" xfId="5" applyNumberFormat="1" applyFont="1" applyFill="1" applyBorder="1" applyAlignment="1">
      <alignment horizontal="left"/>
    </xf>
    <xf numFmtId="0" fontId="3" fillId="0" borderId="10" xfId="5" applyFont="1" applyFill="1" applyBorder="1" applyAlignment="1">
      <alignment horizontal="left"/>
    </xf>
    <xf numFmtId="0" fontId="2" fillId="23" borderId="0" xfId="3" applyFill="1"/>
    <xf numFmtId="0" fontId="59" fillId="23" borderId="0" xfId="3" applyFont="1" applyFill="1"/>
    <xf numFmtId="0" fontId="70" fillId="23" borderId="0" xfId="3" applyFont="1" applyFill="1"/>
    <xf numFmtId="0" fontId="56" fillId="23" borderId="4" xfId="3" applyFont="1" applyFill="1" applyBorder="1"/>
    <xf numFmtId="0" fontId="56" fillId="23" borderId="11" xfId="3" applyFont="1" applyFill="1" applyBorder="1"/>
    <xf numFmtId="0" fontId="56" fillId="23" borderId="8" xfId="3" applyFont="1" applyFill="1" applyBorder="1" applyAlignment="1">
      <alignment wrapText="1"/>
    </xf>
    <xf numFmtId="0" fontId="56" fillId="23" borderId="8" xfId="3" applyFont="1" applyFill="1" applyBorder="1"/>
    <xf numFmtId="0" fontId="56" fillId="23" borderId="5" xfId="3" applyFont="1" applyFill="1" applyBorder="1"/>
    <xf numFmtId="0" fontId="2" fillId="23" borderId="0" xfId="3" applyFill="1" applyBorder="1"/>
    <xf numFmtId="0" fontId="57" fillId="23" borderId="31" xfId="3" applyFont="1" applyFill="1" applyBorder="1"/>
    <xf numFmtId="0" fontId="57" fillId="23" borderId="0" xfId="3" applyFont="1" applyFill="1"/>
    <xf numFmtId="0" fontId="57" fillId="23" borderId="49" xfId="3" applyFont="1" applyFill="1" applyBorder="1"/>
    <xf numFmtId="0" fontId="2" fillId="23" borderId="0" xfId="3" applyFont="1" applyFill="1" applyBorder="1"/>
    <xf numFmtId="0" fontId="60" fillId="23" borderId="0" xfId="3" applyFont="1" applyFill="1" applyBorder="1" applyAlignment="1">
      <alignment horizontal="center"/>
    </xf>
    <xf numFmtId="0" fontId="69" fillId="23" borderId="0" xfId="3" applyFont="1" applyFill="1" applyBorder="1" applyAlignment="1">
      <alignment horizontal="left"/>
    </xf>
    <xf numFmtId="0" fontId="2" fillId="23" borderId="5" xfId="3" applyFill="1" applyBorder="1"/>
    <xf numFmtId="0" fontId="2" fillId="23" borderId="5" xfId="3" applyFont="1" applyFill="1" applyBorder="1"/>
    <xf numFmtId="0" fontId="2" fillId="0" borderId="0" xfId="3" applyBorder="1"/>
    <xf numFmtId="0" fontId="2" fillId="23" borderId="0" xfId="3" applyFont="1" applyFill="1" applyBorder="1" applyAlignment="1">
      <alignment horizontal="left"/>
    </xf>
    <xf numFmtId="0" fontId="2" fillId="23" borderId="2" xfId="3" applyFill="1" applyBorder="1"/>
    <xf numFmtId="0" fontId="2" fillId="23" borderId="2" xfId="3" applyFont="1" applyFill="1" applyBorder="1"/>
    <xf numFmtId="0" fontId="56" fillId="23" borderId="2" xfId="3" applyFont="1" applyFill="1" applyBorder="1"/>
    <xf numFmtId="0" fontId="65" fillId="23" borderId="0" xfId="3" applyFont="1" applyFill="1" applyBorder="1"/>
    <xf numFmtId="0" fontId="56" fillId="23" borderId="0" xfId="3" applyFont="1" applyFill="1" applyBorder="1" applyAlignment="1">
      <alignment horizontal="left"/>
    </xf>
    <xf numFmtId="0" fontId="2" fillId="23" borderId="0" xfId="3" applyFill="1" applyBorder="1" applyAlignment="1">
      <alignment horizontal="centerContinuous"/>
    </xf>
    <xf numFmtId="0" fontId="2" fillId="23" borderId="0" xfId="3" applyFont="1" applyFill="1" applyBorder="1" applyAlignment="1">
      <alignment horizontal="centerContinuous"/>
    </xf>
    <xf numFmtId="0" fontId="56" fillId="23" borderId="0" xfId="3" applyFont="1" applyFill="1" applyAlignment="1">
      <alignment horizontal="right"/>
    </xf>
    <xf numFmtId="0" fontId="56" fillId="23" borderId="0" xfId="3" applyFont="1" applyFill="1" applyBorder="1"/>
    <xf numFmtId="173" fontId="66" fillId="23" borderId="0" xfId="3" applyNumberFormat="1" applyFont="1" applyFill="1" applyBorder="1"/>
    <xf numFmtId="0" fontId="66" fillId="23" borderId="0" xfId="3" applyFont="1" applyFill="1" applyBorder="1"/>
    <xf numFmtId="7" fontId="58" fillId="24" borderId="0" xfId="3" applyNumberFormat="1" applyFont="1" applyFill="1" applyBorder="1"/>
    <xf numFmtId="0" fontId="2" fillId="24" borderId="0" xfId="3" applyFill="1" applyBorder="1"/>
    <xf numFmtId="173" fontId="66" fillId="24" borderId="0" xfId="3" applyNumberFormat="1" applyFont="1" applyFill="1" applyBorder="1"/>
    <xf numFmtId="0" fontId="66" fillId="24" borderId="0" xfId="3" applyFont="1" applyFill="1" applyBorder="1"/>
    <xf numFmtId="0" fontId="2" fillId="23" borderId="0" xfId="3" applyFill="1" applyBorder="1" applyAlignment="1"/>
    <xf numFmtId="170" fontId="58" fillId="23" borderId="0" xfId="3" applyNumberFormat="1" applyFont="1" applyFill="1" applyBorder="1"/>
    <xf numFmtId="7" fontId="58" fillId="3" borderId="0" xfId="3" applyNumberFormat="1" applyFont="1" applyFill="1" applyBorder="1"/>
    <xf numFmtId="0" fontId="2" fillId="3" borderId="0" xfId="3" applyFill="1" applyBorder="1"/>
    <xf numFmtId="173" fontId="66" fillId="3" borderId="0" xfId="3" applyNumberFormat="1" applyFont="1" applyFill="1" applyBorder="1"/>
    <xf numFmtId="0" fontId="66" fillId="3" borderId="0" xfId="3" applyFont="1" applyFill="1" applyBorder="1" applyAlignment="1">
      <alignment horizontal="left"/>
    </xf>
    <xf numFmtId="7" fontId="58" fillId="23" borderId="0" xfId="3" applyNumberFormat="1" applyFont="1" applyFill="1" applyBorder="1"/>
    <xf numFmtId="173" fontId="2" fillId="23" borderId="0" xfId="3" applyNumberFormat="1" applyFill="1" applyBorder="1"/>
    <xf numFmtId="0" fontId="2" fillId="23" borderId="0" xfId="3" applyFill="1" applyBorder="1" applyAlignment="1">
      <alignment horizontal="left"/>
    </xf>
    <xf numFmtId="7" fontId="67" fillId="3" borderId="0" xfId="3" applyNumberFormat="1" applyFont="1" applyFill="1" applyBorder="1"/>
    <xf numFmtId="0" fontId="68" fillId="3" borderId="0" xfId="3" applyFont="1" applyFill="1" applyBorder="1"/>
    <xf numFmtId="173" fontId="68" fillId="3" borderId="0" xfId="3" applyNumberFormat="1" applyFont="1" applyFill="1" applyBorder="1"/>
    <xf numFmtId="0" fontId="67" fillId="3" borderId="0" xfId="3" applyFont="1" applyFill="1" applyBorder="1" applyAlignment="1">
      <alignment horizontal="left"/>
    </xf>
    <xf numFmtId="7" fontId="57" fillId="23" borderId="0" xfId="3" applyNumberFormat="1" applyFont="1" applyFill="1" applyBorder="1"/>
    <xf numFmtId="174" fontId="64" fillId="23" borderId="0" xfId="3" applyNumberFormat="1" applyFont="1" applyFill="1" applyBorder="1"/>
    <xf numFmtId="0" fontId="60" fillId="23" borderId="0" xfId="3" applyFont="1" applyFill="1" applyBorder="1" applyAlignment="1"/>
    <xf numFmtId="7" fontId="56" fillId="23" borderId="0" xfId="3" applyNumberFormat="1" applyFont="1" applyFill="1" applyBorder="1"/>
    <xf numFmtId="174" fontId="2" fillId="23" borderId="0" xfId="3" applyNumberFormat="1" applyFill="1" applyBorder="1"/>
    <xf numFmtId="174" fontId="2" fillId="23" borderId="0" xfId="3" applyNumberFormat="1" applyFont="1" applyFill="1" applyBorder="1"/>
    <xf numFmtId="7" fontId="65" fillId="23" borderId="0" xfId="3" applyNumberFormat="1" applyFont="1" applyFill="1" applyBorder="1"/>
    <xf numFmtId="0" fontId="64" fillId="23" borderId="0" xfId="3" applyFont="1" applyFill="1" applyBorder="1"/>
    <xf numFmtId="172" fontId="64" fillId="23" borderId="0" xfId="3" applyNumberFormat="1" applyFont="1" applyFill="1" applyBorder="1"/>
    <xf numFmtId="0" fontId="63" fillId="23" borderId="0" xfId="3" applyFont="1" applyFill="1" applyBorder="1" applyAlignment="1">
      <alignment horizontal="left" indent="1"/>
    </xf>
    <xf numFmtId="172" fontId="64" fillId="3" borderId="0" xfId="3" applyNumberFormat="1" applyFont="1" applyFill="1" applyBorder="1"/>
    <xf numFmtId="0" fontId="2" fillId="3" borderId="0" xfId="3" applyFill="1" applyBorder="1" applyAlignment="1">
      <alignment horizontal="right"/>
    </xf>
    <xf numFmtId="0" fontId="2" fillId="23" borderId="0" xfId="3" applyFill="1" applyBorder="1" applyAlignment="1">
      <alignment horizontal="right"/>
    </xf>
    <xf numFmtId="0" fontId="2" fillId="3" borderId="0" xfId="3" applyFont="1" applyFill="1" applyBorder="1" applyAlignment="1">
      <alignment horizontal="right"/>
    </xf>
    <xf numFmtId="0" fontId="60" fillId="23" borderId="0" xfId="3" applyFont="1" applyFill="1" applyBorder="1"/>
    <xf numFmtId="0" fontId="2" fillId="23" borderId="0" xfId="3" applyFont="1" applyFill="1"/>
    <xf numFmtId="0" fontId="58" fillId="23" borderId="0" xfId="3" applyFont="1" applyFill="1" applyBorder="1" applyAlignment="1">
      <alignment horizontal="centerContinuous"/>
    </xf>
    <xf numFmtId="0" fontId="58" fillId="2" borderId="27" xfId="3" applyFont="1" applyFill="1" applyBorder="1" applyAlignment="1">
      <alignment horizontal="centerContinuous"/>
    </xf>
    <xf numFmtId="0" fontId="58" fillId="2" borderId="48" xfId="3" applyFont="1" applyFill="1" applyBorder="1" applyAlignment="1">
      <alignment horizontal="centerContinuous"/>
    </xf>
    <xf numFmtId="175" fontId="66" fillId="23" borderId="0" xfId="3" applyNumberFormat="1" applyFont="1" applyFill="1" applyBorder="1"/>
    <xf numFmtId="174" fontId="66" fillId="23" borderId="0" xfId="3" applyNumberFormat="1" applyFont="1" applyFill="1" applyBorder="1"/>
    <xf numFmtId="44" fontId="58" fillId="3" borderId="0" xfId="14" applyFont="1" applyFill="1" applyBorder="1"/>
    <xf numFmtId="0" fontId="2" fillId="3" borderId="0" xfId="3" applyFill="1"/>
    <xf numFmtId="0" fontId="66" fillId="3" borderId="0" xfId="3" applyFont="1" applyFill="1" applyBorder="1"/>
    <xf numFmtId="44" fontId="58" fillId="3" borderId="12" xfId="14" applyFont="1" applyFill="1" applyBorder="1"/>
    <xf numFmtId="172" fontId="56" fillId="23" borderId="5" xfId="3" applyNumberFormat="1" applyFont="1" applyFill="1" applyBorder="1"/>
    <xf numFmtId="0" fontId="56" fillId="23" borderId="0" xfId="3" applyFont="1" applyFill="1" applyBorder="1" applyAlignment="1">
      <alignment horizontal="right"/>
    </xf>
    <xf numFmtId="0" fontId="2" fillId="3" borderId="0" xfId="3" applyFont="1" applyFill="1" applyBorder="1"/>
    <xf numFmtId="44" fontId="58" fillId="3" borderId="5" xfId="3" applyNumberFormat="1" applyFont="1" applyFill="1" applyBorder="1" applyAlignment="1">
      <alignment horizontal="right"/>
    </xf>
    <xf numFmtId="44" fontId="56" fillId="23" borderId="5" xfId="3" applyNumberFormat="1" applyFont="1" applyFill="1" applyBorder="1" applyAlignment="1">
      <alignment horizontal="right"/>
    </xf>
    <xf numFmtId="171" fontId="56" fillId="23" borderId="5" xfId="3" applyNumberFormat="1" applyFont="1" applyFill="1" applyBorder="1" applyAlignment="1">
      <alignment horizontal="center" vertical="center"/>
    </xf>
    <xf numFmtId="0" fontId="65" fillId="3" borderId="0" xfId="3" applyFont="1" applyFill="1" applyBorder="1" applyAlignment="1">
      <alignment horizontal="center"/>
    </xf>
    <xf numFmtId="0" fontId="64" fillId="3" borderId="0" xfId="3" applyFont="1" applyFill="1" applyAlignment="1">
      <alignment horizontal="center" vertical="center"/>
    </xf>
    <xf numFmtId="0" fontId="64" fillId="3" borderId="0" xfId="3" applyFont="1" applyFill="1" applyBorder="1" applyAlignment="1">
      <alignment horizontal="right"/>
    </xf>
    <xf numFmtId="0" fontId="63" fillId="23" borderId="0" xfId="3" applyFont="1" applyFill="1" applyBorder="1" applyAlignment="1">
      <alignment horizontal="right"/>
    </xf>
    <xf numFmtId="0" fontId="63" fillId="23" borderId="0" xfId="3" applyFont="1" applyFill="1" applyBorder="1" applyAlignment="1">
      <alignment horizontal="center" vertical="center"/>
    </xf>
    <xf numFmtId="0" fontId="2" fillId="3" borderId="0" xfId="3" applyFill="1" applyAlignment="1">
      <alignment horizontal="center" vertical="center"/>
    </xf>
    <xf numFmtId="0" fontId="60" fillId="23" borderId="0" xfId="3" applyFont="1" applyFill="1" applyBorder="1" applyAlignment="1">
      <alignment horizontal="right"/>
    </xf>
    <xf numFmtId="0" fontId="60" fillId="23" borderId="0" xfId="3" applyFont="1" applyFill="1" applyBorder="1" applyAlignment="1">
      <alignment horizontal="center" vertical="center"/>
    </xf>
    <xf numFmtId="0" fontId="2" fillId="2" borderId="27" xfId="3" applyFill="1" applyBorder="1" applyAlignment="1">
      <alignment horizontal="centerContinuous"/>
    </xf>
    <xf numFmtId="10" fontId="2" fillId="23" borderId="0" xfId="3" applyNumberFormat="1" applyFont="1" applyFill="1" applyAlignment="1">
      <alignment horizontal="right"/>
    </xf>
    <xf numFmtId="0" fontId="2" fillId="23" borderId="12" xfId="3" applyFill="1" applyBorder="1" applyAlignment="1"/>
    <xf numFmtId="0" fontId="62" fillId="23" borderId="12" xfId="3" applyFont="1" applyFill="1" applyBorder="1" applyAlignment="1">
      <alignment horizontal="center"/>
    </xf>
    <xf numFmtId="0" fontId="2" fillId="23" borderId="5" xfId="3" applyFill="1" applyBorder="1" applyAlignment="1"/>
    <xf numFmtId="0" fontId="56" fillId="23" borderId="0" xfId="3" applyFont="1" applyFill="1" applyAlignment="1">
      <alignment horizontal="center"/>
    </xf>
    <xf numFmtId="0" fontId="60" fillId="23" borderId="0" xfId="3" applyFont="1" applyFill="1"/>
    <xf numFmtId="10" fontId="2" fillId="23" borderId="0" xfId="3" applyNumberFormat="1" applyFont="1" applyFill="1" applyBorder="1" applyAlignment="1">
      <alignment horizontal="right"/>
    </xf>
    <xf numFmtId="0" fontId="2" fillId="23" borderId="0" xfId="3" applyFont="1" applyFill="1" applyAlignment="1">
      <alignment wrapText="1"/>
    </xf>
    <xf numFmtId="0" fontId="56" fillId="23" borderId="0" xfId="3" applyFont="1" applyFill="1" applyAlignment="1">
      <alignment horizontal="center" wrapText="1"/>
    </xf>
    <xf numFmtId="0" fontId="2" fillId="0" borderId="0" xfId="3" applyFont="1"/>
    <xf numFmtId="0" fontId="2" fillId="23" borderId="0" xfId="3" applyFont="1" applyFill="1" applyBorder="1" applyAlignment="1">
      <alignment horizontal="center"/>
    </xf>
    <xf numFmtId="0" fontId="2" fillId="23" borderId="5" xfId="3" applyFont="1" applyFill="1" applyBorder="1" applyAlignment="1">
      <alignment horizontal="center"/>
    </xf>
    <xf numFmtId="0" fontId="2" fillId="23" borderId="2" xfId="3" applyFont="1" applyFill="1" applyBorder="1" applyAlignment="1">
      <alignment horizontal="center"/>
    </xf>
    <xf numFmtId="0" fontId="58" fillId="23" borderId="0" xfId="3" applyFont="1" applyFill="1" applyAlignment="1">
      <alignment horizontal="right"/>
    </xf>
    <xf numFmtId="170" fontId="2" fillId="23" borderId="0" xfId="3" applyNumberFormat="1" applyFont="1" applyFill="1"/>
    <xf numFmtId="170" fontId="61" fillId="23" borderId="0" xfId="3" applyNumberFormat="1" applyFont="1" applyFill="1"/>
    <xf numFmtId="0" fontId="55" fillId="23" borderId="0" xfId="3" applyFont="1" applyFill="1" applyBorder="1" applyAlignment="1">
      <alignment horizontal="center"/>
    </xf>
    <xf numFmtId="0" fontId="55" fillId="23" borderId="14" xfId="3" applyFont="1" applyFill="1" applyBorder="1" applyAlignment="1">
      <alignment horizontal="center"/>
    </xf>
    <xf numFmtId="0" fontId="58" fillId="23" borderId="0" xfId="3" applyFont="1" applyFill="1"/>
    <xf numFmtId="0" fontId="56" fillId="23" borderId="0" xfId="3" applyFont="1" applyFill="1"/>
    <xf numFmtId="170" fontId="5" fillId="0" borderId="5" xfId="3" applyNumberFormat="1" applyFont="1" applyBorder="1" applyProtection="1"/>
    <xf numFmtId="170" fontId="5" fillId="0" borderId="5" xfId="2" applyNumberFormat="1" applyFont="1" applyBorder="1" applyProtection="1"/>
    <xf numFmtId="169" fontId="12" fillId="0" borderId="5" xfId="3" quotePrefix="1" applyNumberFormat="1" applyFont="1" applyBorder="1" applyAlignment="1" applyProtection="1"/>
    <xf numFmtId="8" fontId="2" fillId="23" borderId="5" xfId="3" applyNumberFormat="1" applyFill="1" applyBorder="1"/>
    <xf numFmtId="43" fontId="56" fillId="23" borderId="0" xfId="3" applyNumberFormat="1" applyFont="1" applyFill="1" applyBorder="1"/>
    <xf numFmtId="0" fontId="35" fillId="16" borderId="0" xfId="2" applyNumberFormat="1" applyFont="1" applyFill="1"/>
    <xf numFmtId="0" fontId="12" fillId="12" borderId="8" xfId="3" applyFont="1" applyFill="1" applyBorder="1" applyProtection="1"/>
    <xf numFmtId="0" fontId="12" fillId="12" borderId="8" xfId="3" applyFont="1" applyFill="1" applyBorder="1" applyProtection="1">
      <protection locked="0"/>
    </xf>
    <xf numFmtId="0" fontId="12" fillId="12" borderId="9" xfId="3" applyFont="1" applyFill="1" applyBorder="1" applyProtection="1">
      <protection locked="0"/>
    </xf>
    <xf numFmtId="0" fontId="12" fillId="0" borderId="0" xfId="3" applyFont="1" applyFill="1" applyBorder="1" applyAlignment="1" applyProtection="1">
      <alignment horizontal="left" vertical="top" wrapText="1"/>
    </xf>
    <xf numFmtId="0" fontId="4" fillId="12" borderId="7" xfId="3" applyFont="1" applyFill="1" applyBorder="1" applyAlignment="1" applyProtection="1"/>
    <xf numFmtId="0" fontId="5" fillId="12" borderId="0" xfId="3" applyFont="1" applyFill="1" applyBorder="1" applyAlignment="1" applyProtection="1">
      <alignment wrapText="1"/>
    </xf>
    <xf numFmtId="0" fontId="4" fillId="12" borderId="0" xfId="3" applyFont="1" applyFill="1" applyBorder="1" applyProtection="1"/>
    <xf numFmtId="0" fontId="4" fillId="6" borderId="0" xfId="3" applyFont="1" applyFill="1" applyBorder="1" applyProtection="1">
      <protection locked="0"/>
    </xf>
    <xf numFmtId="170" fontId="12" fillId="0" borderId="5" xfId="3" applyNumberFormat="1" applyFont="1" applyBorder="1" applyAlignment="1" applyProtection="1"/>
    <xf numFmtId="170" fontId="12" fillId="0" borderId="5" xfId="3" applyNumberFormat="1" applyFont="1" applyBorder="1" applyAlignment="1" applyProtection="1">
      <protection locked="0"/>
    </xf>
    <xf numFmtId="170" fontId="12" fillId="0" borderId="5" xfId="3" applyNumberFormat="1" applyFont="1" applyBorder="1" applyProtection="1">
      <protection locked="0"/>
    </xf>
    <xf numFmtId="0" fontId="43" fillId="21" borderId="56" xfId="0" applyFont="1" applyFill="1" applyBorder="1" applyAlignment="1">
      <alignment horizontal="left" vertical="center" wrapText="1" shrinkToFit="1"/>
    </xf>
    <xf numFmtId="0" fontId="44" fillId="19" borderId="20" xfId="0" applyFont="1" applyFill="1" applyBorder="1" applyAlignment="1">
      <alignment horizontal="left" vertical="center" wrapText="1" shrinkToFit="1"/>
    </xf>
    <xf numFmtId="40" fontId="0" fillId="0" borderId="57" xfId="1" applyNumberFormat="1" applyFont="1" applyFill="1" applyBorder="1" applyAlignment="1">
      <alignment horizontal="centerContinuous"/>
    </xf>
    <xf numFmtId="40" fontId="0" fillId="0" borderId="58" xfId="1" applyNumberFormat="1" applyFont="1" applyFill="1" applyBorder="1" applyAlignment="1">
      <alignment horizontal="centerContinuous"/>
    </xf>
    <xf numFmtId="40" fontId="0" fillId="0" borderId="37" xfId="1" applyNumberFormat="1" applyFont="1" applyFill="1" applyBorder="1" applyAlignment="1">
      <alignment horizontal="center"/>
    </xf>
    <xf numFmtId="40" fontId="0" fillId="0" borderId="43" xfId="1" applyNumberFormat="1" applyFont="1" applyFill="1" applyBorder="1" applyAlignment="1">
      <alignment horizontal="center"/>
    </xf>
    <xf numFmtId="0" fontId="56" fillId="23" borderId="4" xfId="3" applyFont="1" applyFill="1" applyBorder="1" applyAlignment="1">
      <alignment horizontal="center"/>
    </xf>
    <xf numFmtId="0" fontId="56" fillId="23" borderId="6" xfId="3" applyFont="1" applyFill="1" applyBorder="1" applyAlignment="1">
      <alignment horizontal="center"/>
    </xf>
    <xf numFmtId="0" fontId="56" fillId="23" borderId="7" xfId="3" applyFont="1" applyFill="1" applyBorder="1" applyAlignment="1">
      <alignment horizontal="center"/>
    </xf>
    <xf numFmtId="0" fontId="56" fillId="23" borderId="9" xfId="3" applyFont="1" applyFill="1" applyBorder="1" applyAlignment="1">
      <alignment horizontal="center"/>
    </xf>
    <xf numFmtId="0" fontId="2" fillId="23" borderId="5" xfId="3" applyFont="1" applyFill="1" applyBorder="1" applyAlignment="1">
      <alignment horizontal="center"/>
    </xf>
    <xf numFmtId="0" fontId="56" fillId="23" borderId="0" xfId="3" applyFont="1" applyFill="1" applyAlignment="1">
      <alignment horizontal="center" vertical="center"/>
    </xf>
    <xf numFmtId="0" fontId="56" fillId="23" borderId="0" xfId="3" applyFont="1" applyFill="1" applyBorder="1" applyAlignment="1">
      <alignment horizontal="center"/>
    </xf>
    <xf numFmtId="0" fontId="2" fillId="23" borderId="5" xfId="3" applyFill="1" applyBorder="1" applyAlignment="1">
      <alignment horizontal="center"/>
    </xf>
    <xf numFmtId="0" fontId="56" fillId="23" borderId="0" xfId="3" applyFont="1" applyFill="1" applyAlignment="1">
      <alignment horizontal="center"/>
    </xf>
    <xf numFmtId="0" fontId="56" fillId="23" borderId="0" xfId="3" applyFont="1" applyFill="1" applyAlignment="1">
      <alignment horizontal="center" vertical="top" wrapText="1"/>
    </xf>
    <xf numFmtId="0" fontId="58" fillId="2" borderId="27" xfId="3" applyFont="1" applyFill="1" applyBorder="1" applyAlignment="1">
      <alignment horizontal="center"/>
    </xf>
    <xf numFmtId="0" fontId="2" fillId="2" borderId="27" xfId="3" applyFill="1" applyBorder="1" applyAlignment="1"/>
    <xf numFmtId="0" fontId="55" fillId="23" borderId="0" xfId="3" applyFont="1" applyFill="1" applyAlignment="1">
      <alignment horizontal="center"/>
    </xf>
    <xf numFmtId="0" fontId="55" fillId="23" borderId="12" xfId="3" applyFont="1" applyFill="1" applyBorder="1" applyAlignment="1">
      <alignment horizontal="center"/>
    </xf>
    <xf numFmtId="0" fontId="59" fillId="23" borderId="0" xfId="3" applyFont="1" applyFill="1" applyAlignment="1">
      <alignment horizontal="center"/>
    </xf>
    <xf numFmtId="0" fontId="55" fillId="23" borderId="5" xfId="3" applyFont="1" applyFill="1" applyBorder="1" applyAlignment="1">
      <alignment horizontal="center"/>
    </xf>
    <xf numFmtId="0" fontId="0" fillId="0" borderId="0" xfId="10" applyFont="1" applyAlignment="1">
      <alignment horizontal="left" vertical="top" wrapText="1"/>
    </xf>
    <xf numFmtId="0" fontId="12" fillId="0" borderId="5" xfId="3" applyFont="1" applyFill="1" applyBorder="1" applyAlignment="1" applyProtection="1">
      <alignment vertical="top" wrapText="1"/>
    </xf>
  </cellXfs>
  <cellStyles count="15">
    <cellStyle name="Comma" xfId="1" builtinId="3"/>
    <cellStyle name="Comma 2" xfId="4"/>
    <cellStyle name="Comma 3" xfId="6"/>
    <cellStyle name="Currency" xfId="2" builtinId="4"/>
    <cellStyle name="Currency 2" xfId="7"/>
    <cellStyle name="Currency 3" xfId="14"/>
    <cellStyle name="Hyperlink" xfId="12" builtinId="8"/>
    <cellStyle name="Hyperlink 2" xfId="11"/>
    <cellStyle name="Normal" xfId="0" builtinId="0"/>
    <cellStyle name="Normal 2" xfId="5"/>
    <cellStyle name="Normal 3" xfId="3"/>
    <cellStyle name="Normal 5" xfId="10"/>
    <cellStyle name="Percent" xfId="9" builtinId="5"/>
    <cellStyle name="Percent 2" xfId="8"/>
    <cellStyle name="Percent 3" xfId="13"/>
  </cellStyles>
  <dxfs count="0"/>
  <tableStyles count="0" defaultTableStyle="TableStyleMedium2" defaultPivotStyle="PivotStyleLight16"/>
  <colors>
    <mruColors>
      <color rgb="FF005BBB"/>
      <color rgb="FF9BCBD4"/>
      <color rgb="FF9999FF"/>
      <color rgb="FFFFCC66"/>
      <color rgb="FF00FFCC"/>
      <color rgb="FF00C7B1"/>
      <color rgb="FFAD841F"/>
      <color rgb="FF9966FF"/>
      <color rgb="FF007681"/>
      <color rgb="FF74AA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Label" lockText="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Label" lockText="1"/>
</file>

<file path=xl/ctrlProps/ctrlProp21.xml><?xml version="1.0" encoding="utf-8"?>
<formControlPr xmlns="http://schemas.microsoft.com/office/spreadsheetml/2009/9/main" objectType="Label" lockText="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Label" lockText="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Label" lockText="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Label" lockText="1"/>
</file>

<file path=xl/ctrlProps/ctrlProp48.xml><?xml version="1.0" encoding="utf-8"?>
<formControlPr xmlns="http://schemas.microsoft.com/office/spreadsheetml/2009/9/main" objectType="Label" lockText="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Label" lockText="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Label" lockText="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Label" lockText="1"/>
</file>

<file path=xl/ctrlProps/ctrlProp79.xml><?xml version="1.0" encoding="utf-8"?>
<formControlPr xmlns="http://schemas.microsoft.com/office/spreadsheetml/2009/9/main" objectType="Label" lockText="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26</xdr:row>
          <xdr:rowOff>76200</xdr:rowOff>
        </xdr:from>
        <xdr:to>
          <xdr:col>0</xdr:col>
          <xdr:colOff>2571750</xdr:colOff>
          <xdr:row>28</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Electronic Payment (ePay or UBF Checkout)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28</xdr:row>
          <xdr:rowOff>19050</xdr:rowOff>
        </xdr:from>
        <xdr:to>
          <xdr:col>0</xdr:col>
          <xdr:colOff>1498600</xdr:colOff>
          <xdr:row>29</xdr:row>
          <xdr:rowOff>114300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ACH/Wire Transfer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2724150</xdr:colOff>
          <xdr:row>27</xdr:row>
          <xdr:rowOff>165100</xdr:rowOff>
        </xdr:from>
        <xdr:to>
          <xdr:col>1</xdr:col>
          <xdr:colOff>1212850</xdr:colOff>
          <xdr:row>29</xdr:row>
          <xdr:rowOff>88900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 (eReq)</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2724150</xdr:colOff>
          <xdr:row>26</xdr:row>
          <xdr:rowOff>57150</xdr:rowOff>
        </xdr:from>
        <xdr:to>
          <xdr:col>1</xdr:col>
          <xdr:colOff>1212850</xdr:colOff>
          <xdr:row>27</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Interdepartmental Invoice (IDI)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2724150</xdr:colOff>
          <xdr:row>26</xdr:row>
          <xdr:rowOff>76200</xdr:rowOff>
        </xdr:from>
        <xdr:to>
          <xdr:col>3</xdr:col>
          <xdr:colOff>152400</xdr:colOff>
          <xdr:row>28</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(Please specify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2724150</xdr:colOff>
          <xdr:row>29</xdr:row>
          <xdr:rowOff>76200</xdr:rowOff>
        </xdr:from>
        <xdr:to>
          <xdr:col>1</xdr:col>
          <xdr:colOff>1212850</xdr:colOff>
          <xdr:row>31</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Revenue Transfer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29</xdr:row>
          <xdr:rowOff>95250</xdr:rowOff>
        </xdr:from>
        <xdr:to>
          <xdr:col>0</xdr:col>
          <xdr:colOff>1498600</xdr:colOff>
          <xdr:row>31</xdr:row>
          <xdr:rowOff>19050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Checks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21</xdr:row>
          <xdr:rowOff>133350</xdr:rowOff>
        </xdr:from>
        <xdr:to>
          <xdr:col>0</xdr:col>
          <xdr:colOff>1390650</xdr:colOff>
          <xdr:row>22</xdr:row>
          <xdr:rowOff>241300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UB Researchers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22</xdr:row>
          <xdr:rowOff>323850</xdr:rowOff>
        </xdr:from>
        <xdr:to>
          <xdr:col>0</xdr:col>
          <xdr:colOff>1390650</xdr:colOff>
          <xdr:row>23</xdr:row>
          <xdr:rowOff>146050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UB Faculty, Staff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22</xdr:row>
          <xdr:rowOff>146050</xdr:rowOff>
        </xdr:from>
        <xdr:to>
          <xdr:col>0</xdr:col>
          <xdr:colOff>1390650</xdr:colOff>
          <xdr:row>22</xdr:row>
          <xdr:rowOff>419100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UB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127000</xdr:rowOff>
        </xdr:from>
        <xdr:to>
          <xdr:col>1</xdr:col>
          <xdr:colOff>1365250</xdr:colOff>
          <xdr:row>22</xdr:row>
          <xdr:rowOff>400050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External Industry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127000</xdr:rowOff>
        </xdr:from>
        <xdr:to>
          <xdr:col>1</xdr:col>
          <xdr:colOff>1365250</xdr:colOff>
          <xdr:row>22</xdr:row>
          <xdr:rowOff>228600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External Community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317500</xdr:rowOff>
        </xdr:from>
        <xdr:to>
          <xdr:col>1</xdr:col>
          <xdr:colOff>1365250</xdr:colOff>
          <xdr:row>23</xdr:row>
          <xdr:rowOff>133350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External Researchers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12700</xdr:rowOff>
        </xdr:from>
        <xdr:to>
          <xdr:col>1</xdr:col>
          <xdr:colOff>527050</xdr:colOff>
          <xdr:row>17</xdr:row>
          <xdr:rowOff>222250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FALL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xdr:colOff>
          <xdr:row>17</xdr:row>
          <xdr:rowOff>203200</xdr:rowOff>
        </xdr:from>
        <xdr:to>
          <xdr:col>1</xdr:col>
          <xdr:colOff>971550</xdr:colOff>
          <xdr:row>17</xdr:row>
          <xdr:rowOff>495300</xdr:rowOff>
        </xdr:to>
        <xdr:sp macro="" textlink="">
          <xdr:nvSpPr>
            <xdr:cNvPr id="4138" name="Label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0" bIns="0" anchor="t" upright="1"/>
            <a:lstStyle/>
            <a:p>
              <a:pPr algn="l" rtl="0">
                <a:defRPr sz="1000"/>
              </a:pPr>
              <a:r>
                <a:rPr lang="en-US" sz="800" b="0" i="0" u="none" strike="noStrike" baseline="0">
                  <a:solidFill>
                    <a:srgbClr val="000000"/>
                  </a:solidFill>
                  <a:latin typeface="Segoe UI"/>
                  <a:cs typeface="Segoe UI"/>
                </a:rPr>
                <a:t>Term Implemented/ Calendar Year</a:t>
              </a:r>
            </a:p>
          </xdr:txBody>
        </xdr:sp>
        <xdr:clientData/>
      </xdr:twoCellAnchor>
    </mc:Choice>
    <mc:Fallback/>
  </mc:AlternateContent>
  <xdr:twoCellAnchor>
    <xdr:from>
      <xdr:col>1</xdr:col>
      <xdr:colOff>466725</xdr:colOff>
      <xdr:row>17</xdr:row>
      <xdr:rowOff>57150</xdr:rowOff>
    </xdr:from>
    <xdr:to>
      <xdr:col>1</xdr:col>
      <xdr:colOff>969645</xdr:colOff>
      <xdr:row>17</xdr:row>
      <xdr:rowOff>194310</xdr:rowOff>
    </xdr:to>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3705225" y="4872567"/>
          <a:ext cx="502920" cy="137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2020</a:t>
          </a:r>
        </a:p>
      </xdr:txBody>
    </xdr:sp>
    <xdr:clientData/>
  </xdr:twoCellAnchor>
  <mc:AlternateContent xmlns:mc="http://schemas.openxmlformats.org/markup-compatibility/2006">
    <mc:Choice xmlns:a14="http://schemas.microsoft.com/office/drawing/2010/main" Requires="a14">
      <xdr:twoCellAnchor editAs="oneCell">
        <xdr:from>
          <xdr:col>1</xdr:col>
          <xdr:colOff>1631950</xdr:colOff>
          <xdr:row>17</xdr:row>
          <xdr:rowOff>0</xdr:rowOff>
        </xdr:from>
        <xdr:to>
          <xdr:col>1</xdr:col>
          <xdr:colOff>2241550</xdr:colOff>
          <xdr:row>17</xdr:row>
          <xdr:rowOff>222250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SPRING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1638300</xdr:colOff>
          <xdr:row>17</xdr:row>
          <xdr:rowOff>190500</xdr:rowOff>
        </xdr:from>
        <xdr:to>
          <xdr:col>2</xdr:col>
          <xdr:colOff>133350</xdr:colOff>
          <xdr:row>17</xdr:row>
          <xdr:rowOff>495300</xdr:rowOff>
        </xdr:to>
        <xdr:sp macro="" textlink="">
          <xdr:nvSpPr>
            <xdr:cNvPr id="4140" name="Label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0" bIns="0" anchor="t" upright="1"/>
            <a:lstStyle/>
            <a:p>
              <a:pPr algn="l" rtl="0">
                <a:defRPr sz="1000"/>
              </a:pPr>
              <a:r>
                <a:rPr lang="en-US" sz="800" b="0" i="0" u="none" strike="noStrike" baseline="0">
                  <a:solidFill>
                    <a:srgbClr val="000000"/>
                  </a:solidFill>
                  <a:latin typeface="Segoe UI"/>
                  <a:cs typeface="Segoe UI"/>
                </a:rPr>
                <a:t>Term Implemented/ Calendar Year</a:t>
              </a:r>
            </a:p>
          </xdr:txBody>
        </xdr:sp>
        <xdr:clientData/>
      </xdr:twoCellAnchor>
    </mc:Choice>
    <mc:Fallback/>
  </mc:AlternateContent>
  <xdr:twoCellAnchor>
    <xdr:from>
      <xdr:col>1</xdr:col>
      <xdr:colOff>2228849</xdr:colOff>
      <xdr:row>17</xdr:row>
      <xdr:rowOff>47625</xdr:rowOff>
    </xdr:from>
    <xdr:to>
      <xdr:col>2</xdr:col>
      <xdr:colOff>173566</xdr:colOff>
      <xdr:row>17</xdr:row>
      <xdr:rowOff>193929</xdr:rowOff>
    </xdr:to>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5467349" y="4863042"/>
          <a:ext cx="685800" cy="146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2020</a:t>
          </a:r>
        </a:p>
      </xdr:txBody>
    </xdr:sp>
    <xdr:clientData/>
  </xdr:twoCellAnchor>
  <mc:AlternateContent xmlns:mc="http://schemas.openxmlformats.org/markup-compatibility/2006">
    <mc:Choice xmlns:a14="http://schemas.microsoft.com/office/drawing/2010/main" Requires="a14">
      <xdr:twoCellAnchor editAs="oneCell">
        <xdr:from>
          <xdr:col>2</xdr:col>
          <xdr:colOff>641350</xdr:colOff>
          <xdr:row>17</xdr:row>
          <xdr:rowOff>12700</xdr:rowOff>
        </xdr:from>
        <xdr:to>
          <xdr:col>2</xdr:col>
          <xdr:colOff>1403350</xdr:colOff>
          <xdr:row>17</xdr:row>
          <xdr:rowOff>241300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SUMMER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xdr:row>
          <xdr:rowOff>19050</xdr:rowOff>
        </xdr:from>
        <xdr:to>
          <xdr:col>3</xdr:col>
          <xdr:colOff>1289050</xdr:colOff>
          <xdr:row>17</xdr:row>
          <xdr:rowOff>260350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WINTER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679450</xdr:colOff>
          <xdr:row>17</xdr:row>
          <xdr:rowOff>222250</xdr:rowOff>
        </xdr:from>
        <xdr:to>
          <xdr:col>3</xdr:col>
          <xdr:colOff>146050</xdr:colOff>
          <xdr:row>17</xdr:row>
          <xdr:rowOff>495300</xdr:rowOff>
        </xdr:to>
        <xdr:sp macro="" textlink="">
          <xdr:nvSpPr>
            <xdr:cNvPr id="4143" name="Label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0" bIns="0" anchor="t" upright="1"/>
            <a:lstStyle/>
            <a:p>
              <a:pPr algn="l" rtl="0">
                <a:defRPr sz="1000"/>
              </a:pPr>
              <a:r>
                <a:rPr lang="en-US" sz="800" b="0" i="0" u="none" strike="noStrike" baseline="0">
                  <a:solidFill>
                    <a:srgbClr val="000000"/>
                  </a:solidFill>
                  <a:latin typeface="Segoe UI"/>
                  <a:cs typeface="Segoe UI"/>
                </a:rPr>
                <a:t>Term Implemented/ Calendar Year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704850</xdr:colOff>
          <xdr:row>17</xdr:row>
          <xdr:rowOff>241300</xdr:rowOff>
        </xdr:from>
        <xdr:to>
          <xdr:col>4</xdr:col>
          <xdr:colOff>400050</xdr:colOff>
          <xdr:row>17</xdr:row>
          <xdr:rowOff>495300</xdr:rowOff>
        </xdr:to>
        <xdr:sp macro="" textlink="">
          <xdr:nvSpPr>
            <xdr:cNvPr id="4144" name="Label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0" bIns="0" anchor="t" upright="1"/>
            <a:lstStyle/>
            <a:p>
              <a:pPr algn="l" rtl="0">
                <a:defRPr sz="1000"/>
              </a:pPr>
              <a:r>
                <a:rPr lang="en-US" sz="800" b="0" i="0" u="none" strike="noStrike" baseline="0">
                  <a:solidFill>
                    <a:srgbClr val="000000"/>
                  </a:solidFill>
                  <a:latin typeface="Segoe UI"/>
                  <a:cs typeface="Segoe UI"/>
                </a:rPr>
                <a:t>Term Implemented/ Calendar Year</a:t>
              </a:r>
            </a:p>
          </xdr:txBody>
        </xdr:sp>
        <xdr:clientData/>
      </xdr:twoCellAnchor>
    </mc:Choice>
    <mc:Fallback/>
  </mc:AlternateContent>
  <xdr:twoCellAnchor>
    <xdr:from>
      <xdr:col>2</xdr:col>
      <xdr:colOff>1297517</xdr:colOff>
      <xdr:row>17</xdr:row>
      <xdr:rowOff>57150</xdr:rowOff>
    </xdr:from>
    <xdr:to>
      <xdr:col>3</xdr:col>
      <xdr:colOff>237067</xdr:colOff>
      <xdr:row>17</xdr:row>
      <xdr:rowOff>200025</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7277100" y="4872567"/>
          <a:ext cx="495300" cy="142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2020</a:t>
          </a:r>
        </a:p>
      </xdr:txBody>
    </xdr:sp>
    <xdr:clientData/>
  </xdr:twoCellAnchor>
  <xdr:twoCellAnchor>
    <xdr:from>
      <xdr:col>3</xdr:col>
      <xdr:colOff>1237192</xdr:colOff>
      <xdr:row>17</xdr:row>
      <xdr:rowOff>66674</xdr:rowOff>
    </xdr:from>
    <xdr:to>
      <xdr:col>4</xdr:col>
      <xdr:colOff>184362</xdr:colOff>
      <xdr:row>17</xdr:row>
      <xdr:rowOff>200025</xdr:rowOff>
    </xdr:to>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8772525" y="4882091"/>
          <a:ext cx="502920" cy="133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2020</a:t>
          </a:r>
        </a:p>
      </xdr:txBody>
    </xdr:sp>
    <xdr:clientData/>
  </xdr:twoCellAnchor>
  <mc:AlternateContent xmlns:mc="http://schemas.openxmlformats.org/markup-compatibility/2006">
    <mc:Choice xmlns:a14="http://schemas.microsoft.com/office/drawing/2010/main" Requires="a14">
      <xdr:twoCellAnchor editAs="oneCell">
        <xdr:from>
          <xdr:col>0</xdr:col>
          <xdr:colOff>3194050</xdr:colOff>
          <xdr:row>45</xdr:row>
          <xdr:rowOff>146050</xdr:rowOff>
        </xdr:from>
        <xdr:to>
          <xdr:col>1</xdr:col>
          <xdr:colOff>476250</xdr:colOff>
          <xdr:row>46</xdr:row>
          <xdr:rowOff>190500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971550</xdr:colOff>
          <xdr:row>45</xdr:row>
          <xdr:rowOff>146050</xdr:rowOff>
        </xdr:from>
        <xdr:to>
          <xdr:col>1</xdr:col>
          <xdr:colOff>1498600</xdr:colOff>
          <xdr:row>46</xdr:row>
          <xdr:rowOff>190500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3181350</xdr:colOff>
          <xdr:row>53</xdr:row>
          <xdr:rowOff>184150</xdr:rowOff>
        </xdr:from>
        <xdr:to>
          <xdr:col>1</xdr:col>
          <xdr:colOff>469900</xdr:colOff>
          <xdr:row>55</xdr:row>
          <xdr:rowOff>19050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965200</xdr:colOff>
          <xdr:row>53</xdr:row>
          <xdr:rowOff>184150</xdr:rowOff>
        </xdr:from>
        <xdr:to>
          <xdr:col>1</xdr:col>
          <xdr:colOff>1485900</xdr:colOff>
          <xdr:row>55</xdr:row>
          <xdr:rowOff>19050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3200400</xdr:colOff>
          <xdr:row>48</xdr:row>
          <xdr:rowOff>0</xdr:rowOff>
        </xdr:from>
        <xdr:to>
          <xdr:col>1</xdr:col>
          <xdr:colOff>488950</xdr:colOff>
          <xdr:row>49</xdr:row>
          <xdr:rowOff>50800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984250</xdr:colOff>
          <xdr:row>48</xdr:row>
          <xdr:rowOff>0</xdr:rowOff>
        </xdr:from>
        <xdr:to>
          <xdr:col>1</xdr:col>
          <xdr:colOff>1504950</xdr:colOff>
          <xdr:row>49</xdr:row>
          <xdr:rowOff>50800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603250</xdr:colOff>
          <xdr:row>41</xdr:row>
          <xdr:rowOff>31750</xdr:rowOff>
        </xdr:from>
        <xdr:to>
          <xdr:col>1</xdr:col>
          <xdr:colOff>171450</xdr:colOff>
          <xdr:row>42</xdr:row>
          <xdr:rowOff>127000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Electronic Payment (ePay or UBF Checkout)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42</xdr:row>
          <xdr:rowOff>146050</xdr:rowOff>
        </xdr:from>
        <xdr:to>
          <xdr:col>0</xdr:col>
          <xdr:colOff>1981200</xdr:colOff>
          <xdr:row>44</xdr:row>
          <xdr:rowOff>69850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ACH/Wire Transfer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42</xdr:row>
          <xdr:rowOff>133350</xdr:rowOff>
        </xdr:from>
        <xdr:to>
          <xdr:col>1</xdr:col>
          <xdr:colOff>2228850</xdr:colOff>
          <xdr:row>44</xdr:row>
          <xdr:rowOff>57150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 (eReq)</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41</xdr:row>
          <xdr:rowOff>50800</xdr:rowOff>
        </xdr:from>
        <xdr:to>
          <xdr:col>1</xdr:col>
          <xdr:colOff>2228850</xdr:colOff>
          <xdr:row>42</xdr:row>
          <xdr:rowOff>146050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Interdepartmental Invoice (IDI)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41</xdr:row>
          <xdr:rowOff>95250</xdr:rowOff>
        </xdr:from>
        <xdr:to>
          <xdr:col>4</xdr:col>
          <xdr:colOff>577850</xdr:colOff>
          <xdr:row>43</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(Please specify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44</xdr:row>
          <xdr:rowOff>50800</xdr:rowOff>
        </xdr:from>
        <xdr:to>
          <xdr:col>1</xdr:col>
          <xdr:colOff>2228850</xdr:colOff>
          <xdr:row>45</xdr:row>
          <xdr:rowOff>146050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Revenue Transfer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44</xdr:row>
          <xdr:rowOff>50800</xdr:rowOff>
        </xdr:from>
        <xdr:to>
          <xdr:col>0</xdr:col>
          <xdr:colOff>1981200</xdr:colOff>
          <xdr:row>45</xdr:row>
          <xdr:rowOff>146050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Checks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342900</xdr:rowOff>
        </xdr:from>
        <xdr:to>
          <xdr:col>0</xdr:col>
          <xdr:colOff>1403350</xdr:colOff>
          <xdr:row>24</xdr:row>
          <xdr:rowOff>57150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UB Researchers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24</xdr:row>
          <xdr:rowOff>146050</xdr:rowOff>
        </xdr:from>
        <xdr:to>
          <xdr:col>0</xdr:col>
          <xdr:colOff>1403350</xdr:colOff>
          <xdr:row>26</xdr:row>
          <xdr:rowOff>76200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UB Faculty, Staff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23</xdr:row>
          <xdr:rowOff>133350</xdr:rowOff>
        </xdr:from>
        <xdr:to>
          <xdr:col>0</xdr:col>
          <xdr:colOff>1403350</xdr:colOff>
          <xdr:row>25</xdr:row>
          <xdr:rowOff>69850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UB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23</xdr:row>
          <xdr:rowOff>133350</xdr:rowOff>
        </xdr:from>
        <xdr:to>
          <xdr:col>1</xdr:col>
          <xdr:colOff>2298700</xdr:colOff>
          <xdr:row>25</xdr:row>
          <xdr:rowOff>69850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External Industry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22</xdr:row>
          <xdr:rowOff>355600</xdr:rowOff>
        </xdr:from>
        <xdr:to>
          <xdr:col>1</xdr:col>
          <xdr:colOff>2298700</xdr:colOff>
          <xdr:row>24</xdr:row>
          <xdr:rowOff>69850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External Community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24</xdr:row>
          <xdr:rowOff>152400</xdr:rowOff>
        </xdr:from>
        <xdr:to>
          <xdr:col>1</xdr:col>
          <xdr:colOff>2298700</xdr:colOff>
          <xdr:row>26</xdr:row>
          <xdr:rowOff>88900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External Researchers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12700</xdr:rowOff>
        </xdr:from>
        <xdr:to>
          <xdr:col>1</xdr:col>
          <xdr:colOff>527050</xdr:colOff>
          <xdr:row>19</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FALL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xdr:colOff>
          <xdr:row>19</xdr:row>
          <xdr:rowOff>0</xdr:rowOff>
        </xdr:from>
        <xdr:to>
          <xdr:col>1</xdr:col>
          <xdr:colOff>1066800</xdr:colOff>
          <xdr:row>19</xdr:row>
          <xdr:rowOff>215900</xdr:rowOff>
        </xdr:to>
        <xdr:sp macro="" textlink="">
          <xdr:nvSpPr>
            <xdr:cNvPr id="3090" name="Label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0" bIns="0" anchor="t" upright="1"/>
            <a:lstStyle/>
            <a:p>
              <a:pPr algn="l" rtl="0">
                <a:defRPr sz="1000"/>
              </a:pPr>
              <a:r>
                <a:rPr lang="en-US" sz="800" b="0" i="0" u="none" strike="noStrike" baseline="0">
                  <a:solidFill>
                    <a:srgbClr val="000000"/>
                  </a:solidFill>
                  <a:latin typeface="Segoe UI"/>
                  <a:cs typeface="Segoe UI"/>
                </a:rPr>
                <a:t>Term Implemented/ Calendar Year</a:t>
              </a:r>
            </a:p>
          </xdr:txBody>
        </xdr:sp>
        <xdr:clientData/>
      </xdr:twoCellAnchor>
    </mc:Choice>
    <mc:Fallback/>
  </mc:AlternateContent>
  <xdr:twoCellAnchor>
    <xdr:from>
      <xdr:col>1</xdr:col>
      <xdr:colOff>466725</xdr:colOff>
      <xdr:row>18</xdr:row>
      <xdr:rowOff>57150</xdr:rowOff>
    </xdr:from>
    <xdr:to>
      <xdr:col>1</xdr:col>
      <xdr:colOff>969645</xdr:colOff>
      <xdr:row>18</xdr:row>
      <xdr:rowOff>194310</xdr:rowOff>
    </xdr:to>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2876550" y="4267200"/>
          <a:ext cx="502920" cy="137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2020</a:t>
          </a:r>
        </a:p>
      </xdr:txBody>
    </xdr:sp>
    <xdr:clientData/>
  </xdr:twoCellAnchor>
  <mc:AlternateContent xmlns:mc="http://schemas.openxmlformats.org/markup-compatibility/2006">
    <mc:Choice xmlns:a14="http://schemas.microsoft.com/office/drawing/2010/main" Requires="a14">
      <xdr:twoCellAnchor editAs="oneCell">
        <xdr:from>
          <xdr:col>1</xdr:col>
          <xdr:colOff>1631950</xdr:colOff>
          <xdr:row>18</xdr:row>
          <xdr:rowOff>0</xdr:rowOff>
        </xdr:from>
        <xdr:to>
          <xdr:col>1</xdr:col>
          <xdr:colOff>2241550</xdr:colOff>
          <xdr:row>19</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SPRING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1638300</xdr:colOff>
          <xdr:row>18</xdr:row>
          <xdr:rowOff>190500</xdr:rowOff>
        </xdr:from>
        <xdr:to>
          <xdr:col>2</xdr:col>
          <xdr:colOff>488950</xdr:colOff>
          <xdr:row>20</xdr:row>
          <xdr:rowOff>19050</xdr:rowOff>
        </xdr:to>
        <xdr:sp macro="" textlink="">
          <xdr:nvSpPr>
            <xdr:cNvPr id="3092" name="Label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0" bIns="0" anchor="t" upright="1"/>
            <a:lstStyle/>
            <a:p>
              <a:pPr algn="l" rtl="0">
                <a:defRPr sz="1000"/>
              </a:pPr>
              <a:r>
                <a:rPr lang="en-US" sz="800" b="0" i="0" u="none" strike="noStrike" baseline="0">
                  <a:solidFill>
                    <a:srgbClr val="000000"/>
                  </a:solidFill>
                  <a:latin typeface="Segoe UI"/>
                  <a:cs typeface="Segoe UI"/>
                </a:rPr>
                <a:t>Term Implemented/ Calendar Year</a:t>
              </a:r>
            </a:p>
          </xdr:txBody>
        </xdr:sp>
        <xdr:clientData/>
      </xdr:twoCellAnchor>
    </mc:Choice>
    <mc:Fallback/>
  </mc:AlternateContent>
  <xdr:twoCellAnchor>
    <xdr:from>
      <xdr:col>1</xdr:col>
      <xdr:colOff>2228849</xdr:colOff>
      <xdr:row>18</xdr:row>
      <xdr:rowOff>47625</xdr:rowOff>
    </xdr:from>
    <xdr:to>
      <xdr:col>2</xdr:col>
      <xdr:colOff>523874</xdr:colOff>
      <xdr:row>18</xdr:row>
      <xdr:rowOff>193929</xdr:rowOff>
    </xdr:to>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4638674" y="4257675"/>
          <a:ext cx="685800" cy="146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2020</a:t>
          </a:r>
        </a:p>
      </xdr:txBody>
    </xdr:sp>
    <xdr:clientData/>
  </xdr:twoCellAnchor>
  <mc:AlternateContent xmlns:mc="http://schemas.openxmlformats.org/markup-compatibility/2006">
    <mc:Choice xmlns:a14="http://schemas.microsoft.com/office/drawing/2010/main" Requires="a14">
      <xdr:twoCellAnchor editAs="oneCell">
        <xdr:from>
          <xdr:col>3</xdr:col>
          <xdr:colOff>431800</xdr:colOff>
          <xdr:row>18</xdr:row>
          <xdr:rowOff>12700</xdr:rowOff>
        </xdr:from>
        <xdr:to>
          <xdr:col>4</xdr:col>
          <xdr:colOff>88900</xdr:colOff>
          <xdr:row>19</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SUMMER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18</xdr:row>
          <xdr:rowOff>19050</xdr:rowOff>
        </xdr:from>
        <xdr:to>
          <xdr:col>4</xdr:col>
          <xdr:colOff>1555750</xdr:colOff>
          <xdr:row>19</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WINTER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971550</xdr:colOff>
          <xdr:row>19</xdr:row>
          <xdr:rowOff>0</xdr:rowOff>
        </xdr:from>
        <xdr:to>
          <xdr:col>4</xdr:col>
          <xdr:colOff>2222500</xdr:colOff>
          <xdr:row>20</xdr:row>
          <xdr:rowOff>19050</xdr:rowOff>
        </xdr:to>
        <xdr:sp macro="" textlink="">
          <xdr:nvSpPr>
            <xdr:cNvPr id="3095" name="Label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0" bIns="0" anchor="t" upright="1"/>
            <a:lstStyle/>
            <a:p>
              <a:pPr algn="l" rtl="0">
                <a:defRPr sz="1000"/>
              </a:pPr>
              <a:r>
                <a:rPr lang="en-US" sz="800" b="0" i="0" u="none" strike="noStrike" baseline="0">
                  <a:solidFill>
                    <a:srgbClr val="000000"/>
                  </a:solidFill>
                  <a:latin typeface="Segoe UI"/>
                  <a:cs typeface="Segoe UI"/>
                </a:rPr>
                <a:t>Term Implemented/ Calendar Year</a:t>
              </a:r>
            </a:p>
          </xdr:txBody>
        </xdr:sp>
        <xdr:clientData/>
      </xdr:twoCellAnchor>
    </mc:Choice>
    <mc:Fallback/>
  </mc:AlternateContent>
  <xdr:twoCellAnchor>
    <xdr:from>
      <xdr:col>4</xdr:col>
      <xdr:colOff>9525</xdr:colOff>
      <xdr:row>18</xdr:row>
      <xdr:rowOff>57150</xdr:rowOff>
    </xdr:from>
    <xdr:to>
      <xdr:col>4</xdr:col>
      <xdr:colOff>504825</xdr:colOff>
      <xdr:row>18</xdr:row>
      <xdr:rowOff>200025</xdr:rowOff>
    </xdr:to>
    <xdr:sp macro="" textlink="">
      <xdr:nvSpPr>
        <xdr:cNvPr id="26" name="TextBox 25">
          <a:extLst>
            <a:ext uri="{FF2B5EF4-FFF2-40B4-BE49-F238E27FC236}">
              <a16:creationId xmlns:a16="http://schemas.microsoft.com/office/drawing/2014/main" id="{00000000-0008-0000-0300-00001A000000}"/>
            </a:ext>
          </a:extLst>
        </xdr:cNvPr>
        <xdr:cNvSpPr txBox="1"/>
      </xdr:nvSpPr>
      <xdr:spPr>
        <a:xfrm>
          <a:off x="6448425" y="4267200"/>
          <a:ext cx="495300" cy="142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2020</a:t>
          </a:r>
        </a:p>
      </xdr:txBody>
    </xdr:sp>
    <xdr:clientData/>
  </xdr:twoCellAnchor>
  <xdr:twoCellAnchor>
    <xdr:from>
      <xdr:col>4</xdr:col>
      <xdr:colOff>1504950</xdr:colOff>
      <xdr:row>18</xdr:row>
      <xdr:rowOff>66674</xdr:rowOff>
    </xdr:from>
    <xdr:to>
      <xdr:col>4</xdr:col>
      <xdr:colOff>2007870</xdr:colOff>
      <xdr:row>18</xdr:row>
      <xdr:rowOff>200025</xdr:rowOff>
    </xdr:to>
    <xdr:sp macro="" textlink="">
      <xdr:nvSpPr>
        <xdr:cNvPr id="27" name="TextBox 26">
          <a:extLst>
            <a:ext uri="{FF2B5EF4-FFF2-40B4-BE49-F238E27FC236}">
              <a16:creationId xmlns:a16="http://schemas.microsoft.com/office/drawing/2014/main" id="{00000000-0008-0000-0300-00001B000000}"/>
            </a:ext>
          </a:extLst>
        </xdr:cNvPr>
        <xdr:cNvSpPr txBox="1"/>
      </xdr:nvSpPr>
      <xdr:spPr>
        <a:xfrm>
          <a:off x="7943850" y="4276724"/>
          <a:ext cx="502920" cy="133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2020</a:t>
          </a:r>
        </a:p>
      </xdr:txBody>
    </xdr:sp>
    <xdr:clientData/>
  </xdr:twoCellAnchor>
  <mc:AlternateContent xmlns:mc="http://schemas.openxmlformats.org/markup-compatibility/2006">
    <mc:Choice xmlns:a14="http://schemas.microsoft.com/office/drawing/2010/main" Requires="a14">
      <xdr:twoCellAnchor>
        <xdr:from>
          <xdr:col>3</xdr:col>
          <xdr:colOff>476250</xdr:colOff>
          <xdr:row>19</xdr:row>
          <xdr:rowOff>0</xdr:rowOff>
        </xdr:from>
        <xdr:to>
          <xdr:col>4</xdr:col>
          <xdr:colOff>641350</xdr:colOff>
          <xdr:row>20</xdr:row>
          <xdr:rowOff>6350</xdr:rowOff>
        </xdr:to>
        <xdr:sp macro="" textlink="">
          <xdr:nvSpPr>
            <xdr:cNvPr id="3103" name="Label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0" bIns="0" anchor="t" upright="1"/>
            <a:lstStyle/>
            <a:p>
              <a:pPr algn="l" rtl="0">
                <a:defRPr sz="1000"/>
              </a:pPr>
              <a:r>
                <a:rPr lang="en-US" sz="800" b="0" i="0" u="none" strike="noStrike" baseline="0">
                  <a:solidFill>
                    <a:srgbClr val="000000"/>
                  </a:solidFill>
                  <a:latin typeface="Segoe UI"/>
                  <a:cs typeface="Segoe UI"/>
                </a:rPr>
                <a:t>Term Implemented/ Calendar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2374900</xdr:colOff>
          <xdr:row>29</xdr:row>
          <xdr:rowOff>76200</xdr:rowOff>
        </xdr:from>
        <xdr:to>
          <xdr:col>1</xdr:col>
          <xdr:colOff>800100</xdr:colOff>
          <xdr:row>31</xdr:row>
          <xdr:rowOff>76200</xdr:rowOff>
        </xdr:to>
        <xdr:sp macro="" textlink="">
          <xdr:nvSpPr>
            <xdr:cNvPr id="3105" name="Check Box 33" descr="Please check box for SUNY Approval"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Please check box for          SUNY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190500</xdr:rowOff>
        </xdr:from>
        <xdr:to>
          <xdr:col>1</xdr:col>
          <xdr:colOff>527050</xdr:colOff>
          <xdr:row>52</xdr:row>
          <xdr:rowOff>19050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793750</xdr:colOff>
          <xdr:row>50</xdr:row>
          <xdr:rowOff>190500</xdr:rowOff>
        </xdr:from>
        <xdr:to>
          <xdr:col>1</xdr:col>
          <xdr:colOff>1314450</xdr:colOff>
          <xdr:row>52</xdr:row>
          <xdr:rowOff>19050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57</xdr:row>
          <xdr:rowOff>0</xdr:rowOff>
        </xdr:from>
        <xdr:to>
          <xdr:col>1</xdr:col>
          <xdr:colOff>495300</xdr:colOff>
          <xdr:row>58</xdr:row>
          <xdr:rowOff>31750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57</xdr:row>
          <xdr:rowOff>0</xdr:rowOff>
        </xdr:from>
        <xdr:to>
          <xdr:col>1</xdr:col>
          <xdr:colOff>1289050</xdr:colOff>
          <xdr:row>58</xdr:row>
          <xdr:rowOff>31750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184150</xdr:rowOff>
        </xdr:from>
        <xdr:to>
          <xdr:col>1</xdr:col>
          <xdr:colOff>527050</xdr:colOff>
          <xdr:row>50</xdr:row>
          <xdr:rowOff>12700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3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793750</xdr:colOff>
          <xdr:row>48</xdr:row>
          <xdr:rowOff>184150</xdr:rowOff>
        </xdr:from>
        <xdr:to>
          <xdr:col>1</xdr:col>
          <xdr:colOff>1314450</xdr:colOff>
          <xdr:row>50</xdr:row>
          <xdr:rowOff>12700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3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22</xdr:row>
          <xdr:rowOff>342900</xdr:rowOff>
        </xdr:from>
        <xdr:to>
          <xdr:col>4</xdr:col>
          <xdr:colOff>1504950</xdr:colOff>
          <xdr:row>24</xdr:row>
          <xdr:rowOff>57150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3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UB Researchers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24</xdr:row>
          <xdr:rowOff>146050</xdr:rowOff>
        </xdr:from>
        <xdr:to>
          <xdr:col>4</xdr:col>
          <xdr:colOff>1504950</xdr:colOff>
          <xdr:row>26</xdr:row>
          <xdr:rowOff>76200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3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UB Faculty, Staff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23</xdr:row>
          <xdr:rowOff>133350</xdr:rowOff>
        </xdr:from>
        <xdr:to>
          <xdr:col>4</xdr:col>
          <xdr:colOff>1504950</xdr:colOff>
          <xdr:row>25</xdr:row>
          <xdr:rowOff>69850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3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UB Students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603250</xdr:colOff>
          <xdr:row>38</xdr:row>
          <xdr:rowOff>31750</xdr:rowOff>
        </xdr:from>
        <xdr:to>
          <xdr:col>0</xdr:col>
          <xdr:colOff>2908300</xdr:colOff>
          <xdr:row>39</xdr:row>
          <xdr:rowOff>127000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Electronic Payment (ePay or UBF Checkout)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39</xdr:row>
          <xdr:rowOff>146050</xdr:rowOff>
        </xdr:from>
        <xdr:to>
          <xdr:col>0</xdr:col>
          <xdr:colOff>1981200</xdr:colOff>
          <xdr:row>41</xdr:row>
          <xdr:rowOff>69850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ACH/Wire Transfer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39</xdr:row>
          <xdr:rowOff>133350</xdr:rowOff>
        </xdr:from>
        <xdr:to>
          <xdr:col>1</xdr:col>
          <xdr:colOff>2228850</xdr:colOff>
          <xdr:row>41</xdr:row>
          <xdr:rowOff>57150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 (eReq)</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38</xdr:row>
          <xdr:rowOff>50800</xdr:rowOff>
        </xdr:from>
        <xdr:to>
          <xdr:col>1</xdr:col>
          <xdr:colOff>2228850</xdr:colOff>
          <xdr:row>39</xdr:row>
          <xdr:rowOff>146050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Interdepartmental Invoice (IDI)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38</xdr:row>
          <xdr:rowOff>95250</xdr:rowOff>
        </xdr:from>
        <xdr:to>
          <xdr:col>4</xdr:col>
          <xdr:colOff>603250</xdr:colOff>
          <xdr:row>40</xdr:row>
          <xdr:rowOff>19050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(Please specify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41</xdr:row>
          <xdr:rowOff>50800</xdr:rowOff>
        </xdr:from>
        <xdr:to>
          <xdr:col>1</xdr:col>
          <xdr:colOff>2228850</xdr:colOff>
          <xdr:row>42</xdr:row>
          <xdr:rowOff>146050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4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Revenue Transfer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41</xdr:row>
          <xdr:rowOff>50800</xdr:rowOff>
        </xdr:from>
        <xdr:to>
          <xdr:col>0</xdr:col>
          <xdr:colOff>1981200</xdr:colOff>
          <xdr:row>42</xdr:row>
          <xdr:rowOff>146050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4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Checks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19</xdr:row>
          <xdr:rowOff>342900</xdr:rowOff>
        </xdr:from>
        <xdr:to>
          <xdr:col>0</xdr:col>
          <xdr:colOff>1403350</xdr:colOff>
          <xdr:row>21</xdr:row>
          <xdr:rowOff>57150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4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UB Researchers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21</xdr:row>
          <xdr:rowOff>146050</xdr:rowOff>
        </xdr:from>
        <xdr:to>
          <xdr:col>0</xdr:col>
          <xdr:colOff>1403350</xdr:colOff>
          <xdr:row>23</xdr:row>
          <xdr:rowOff>76200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4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UB Faculty, Staff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xdr:row>
          <xdr:rowOff>133350</xdr:rowOff>
        </xdr:from>
        <xdr:to>
          <xdr:col>0</xdr:col>
          <xdr:colOff>1403350</xdr:colOff>
          <xdr:row>22</xdr:row>
          <xdr:rowOff>69850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4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UB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20</xdr:row>
          <xdr:rowOff>133350</xdr:rowOff>
        </xdr:from>
        <xdr:to>
          <xdr:col>1</xdr:col>
          <xdr:colOff>2298700</xdr:colOff>
          <xdr:row>22</xdr:row>
          <xdr:rowOff>69850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4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External Industry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19</xdr:row>
          <xdr:rowOff>355600</xdr:rowOff>
        </xdr:from>
        <xdr:to>
          <xdr:col>1</xdr:col>
          <xdr:colOff>2298700</xdr:colOff>
          <xdr:row>21</xdr:row>
          <xdr:rowOff>69850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4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External Community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21</xdr:row>
          <xdr:rowOff>152400</xdr:rowOff>
        </xdr:from>
        <xdr:to>
          <xdr:col>1</xdr:col>
          <xdr:colOff>2298700</xdr:colOff>
          <xdr:row>23</xdr:row>
          <xdr:rowOff>88900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4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External Researchers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12700</xdr:rowOff>
        </xdr:from>
        <xdr:to>
          <xdr:col>1</xdr:col>
          <xdr:colOff>527050</xdr:colOff>
          <xdr:row>15</xdr:row>
          <xdr:rowOff>222250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4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FALL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xdr:colOff>
          <xdr:row>15</xdr:row>
          <xdr:rowOff>203200</xdr:rowOff>
        </xdr:from>
        <xdr:to>
          <xdr:col>1</xdr:col>
          <xdr:colOff>971550</xdr:colOff>
          <xdr:row>16</xdr:row>
          <xdr:rowOff>95250</xdr:rowOff>
        </xdr:to>
        <xdr:sp macro="" textlink="">
          <xdr:nvSpPr>
            <xdr:cNvPr id="13327" name="Label 15" hidden="1">
              <a:extLst>
                <a:ext uri="{63B3BB69-23CF-44E3-9099-C40C66FF867C}">
                  <a14:compatExt spid="_x0000_s13327"/>
                </a:ext>
                <a:ext uri="{FF2B5EF4-FFF2-40B4-BE49-F238E27FC236}">
                  <a16:creationId xmlns:a16="http://schemas.microsoft.com/office/drawing/2014/main" id="{00000000-0008-0000-0400-00000F3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0" bIns="0" anchor="t" upright="1"/>
            <a:lstStyle/>
            <a:p>
              <a:pPr algn="l" rtl="0">
                <a:defRPr sz="1000"/>
              </a:pPr>
              <a:r>
                <a:rPr lang="en-US" sz="800" b="0" i="0" u="none" strike="noStrike" baseline="0">
                  <a:solidFill>
                    <a:srgbClr val="000000"/>
                  </a:solidFill>
                  <a:latin typeface="Segoe UI"/>
                  <a:cs typeface="Segoe UI"/>
                </a:rPr>
                <a:t>Term Implemented/ Calendar Year</a:t>
              </a:r>
            </a:p>
          </xdr:txBody>
        </xdr:sp>
        <xdr:clientData/>
      </xdr:twoCellAnchor>
    </mc:Choice>
    <mc:Fallback/>
  </mc:AlternateContent>
  <xdr:twoCellAnchor>
    <xdr:from>
      <xdr:col>1</xdr:col>
      <xdr:colOff>466725</xdr:colOff>
      <xdr:row>15</xdr:row>
      <xdr:rowOff>57150</xdr:rowOff>
    </xdr:from>
    <xdr:to>
      <xdr:col>1</xdr:col>
      <xdr:colOff>969645</xdr:colOff>
      <xdr:row>15</xdr:row>
      <xdr:rowOff>194310</xdr:rowOff>
    </xdr:to>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3200400" y="4267200"/>
          <a:ext cx="502920" cy="137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20XX</a:t>
          </a:r>
        </a:p>
      </xdr:txBody>
    </xdr:sp>
    <xdr:clientData/>
  </xdr:twoCellAnchor>
  <mc:AlternateContent xmlns:mc="http://schemas.openxmlformats.org/markup-compatibility/2006">
    <mc:Choice xmlns:a14="http://schemas.microsoft.com/office/drawing/2010/main" Requires="a14">
      <xdr:twoCellAnchor editAs="oneCell">
        <xdr:from>
          <xdr:col>1</xdr:col>
          <xdr:colOff>1631950</xdr:colOff>
          <xdr:row>15</xdr:row>
          <xdr:rowOff>0</xdr:rowOff>
        </xdr:from>
        <xdr:to>
          <xdr:col>1</xdr:col>
          <xdr:colOff>2241550</xdr:colOff>
          <xdr:row>15</xdr:row>
          <xdr:rowOff>222250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SPRING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1638300</xdr:colOff>
          <xdr:row>15</xdr:row>
          <xdr:rowOff>190500</xdr:rowOff>
        </xdr:from>
        <xdr:to>
          <xdr:col>2</xdr:col>
          <xdr:colOff>488950</xdr:colOff>
          <xdr:row>16</xdr:row>
          <xdr:rowOff>95250</xdr:rowOff>
        </xdr:to>
        <xdr:sp macro="" textlink="">
          <xdr:nvSpPr>
            <xdr:cNvPr id="13329" name="Label 17" hidden="1">
              <a:extLst>
                <a:ext uri="{63B3BB69-23CF-44E3-9099-C40C66FF867C}">
                  <a14:compatExt spid="_x0000_s13329"/>
                </a:ext>
                <a:ext uri="{FF2B5EF4-FFF2-40B4-BE49-F238E27FC236}">
                  <a16:creationId xmlns:a16="http://schemas.microsoft.com/office/drawing/2014/main" id="{00000000-0008-0000-0400-0000113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0" bIns="0" anchor="t" upright="1"/>
            <a:lstStyle/>
            <a:p>
              <a:pPr algn="l" rtl="0">
                <a:defRPr sz="1000"/>
              </a:pPr>
              <a:r>
                <a:rPr lang="en-US" sz="800" b="0" i="0" u="none" strike="noStrike" baseline="0">
                  <a:solidFill>
                    <a:srgbClr val="000000"/>
                  </a:solidFill>
                  <a:latin typeface="Segoe UI"/>
                  <a:cs typeface="Segoe UI"/>
                </a:rPr>
                <a:t>Term Implemented/ Calendar Year</a:t>
              </a:r>
            </a:p>
          </xdr:txBody>
        </xdr:sp>
        <xdr:clientData/>
      </xdr:twoCellAnchor>
    </mc:Choice>
    <mc:Fallback/>
  </mc:AlternateContent>
  <xdr:twoCellAnchor>
    <xdr:from>
      <xdr:col>1</xdr:col>
      <xdr:colOff>2228849</xdr:colOff>
      <xdr:row>15</xdr:row>
      <xdr:rowOff>47625</xdr:rowOff>
    </xdr:from>
    <xdr:to>
      <xdr:col>2</xdr:col>
      <xdr:colOff>523874</xdr:colOff>
      <xdr:row>15</xdr:row>
      <xdr:rowOff>193929</xdr:rowOff>
    </xdr:to>
    <xdr:sp macro="" textlink="">
      <xdr:nvSpPr>
        <xdr:cNvPr id="20" name="TextBox 19">
          <a:extLst>
            <a:ext uri="{FF2B5EF4-FFF2-40B4-BE49-F238E27FC236}">
              <a16:creationId xmlns:a16="http://schemas.microsoft.com/office/drawing/2014/main" id="{00000000-0008-0000-0400-000014000000}"/>
            </a:ext>
          </a:extLst>
        </xdr:cNvPr>
        <xdr:cNvSpPr txBox="1"/>
      </xdr:nvSpPr>
      <xdr:spPr>
        <a:xfrm>
          <a:off x="4962524" y="4257675"/>
          <a:ext cx="685800" cy="146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20XX</a:t>
          </a:r>
        </a:p>
      </xdr:txBody>
    </xdr:sp>
    <xdr:clientData/>
  </xdr:twoCellAnchor>
  <mc:AlternateContent xmlns:mc="http://schemas.openxmlformats.org/markup-compatibility/2006">
    <mc:Choice xmlns:a14="http://schemas.microsoft.com/office/drawing/2010/main" Requires="a14">
      <xdr:twoCellAnchor editAs="oneCell">
        <xdr:from>
          <xdr:col>3</xdr:col>
          <xdr:colOff>431800</xdr:colOff>
          <xdr:row>15</xdr:row>
          <xdr:rowOff>12700</xdr:rowOff>
        </xdr:from>
        <xdr:to>
          <xdr:col>4</xdr:col>
          <xdr:colOff>114300</xdr:colOff>
          <xdr:row>15</xdr:row>
          <xdr:rowOff>241300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4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SUMMER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15</xdr:row>
          <xdr:rowOff>19050</xdr:rowOff>
        </xdr:from>
        <xdr:to>
          <xdr:col>4</xdr:col>
          <xdr:colOff>1555750</xdr:colOff>
          <xdr:row>15</xdr:row>
          <xdr:rowOff>260350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4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WINTER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971550</xdr:colOff>
          <xdr:row>15</xdr:row>
          <xdr:rowOff>241300</xdr:rowOff>
        </xdr:from>
        <xdr:to>
          <xdr:col>4</xdr:col>
          <xdr:colOff>2222500</xdr:colOff>
          <xdr:row>16</xdr:row>
          <xdr:rowOff>165100</xdr:rowOff>
        </xdr:to>
        <xdr:sp macro="" textlink="">
          <xdr:nvSpPr>
            <xdr:cNvPr id="13332" name="Label 20" hidden="1">
              <a:extLst>
                <a:ext uri="{63B3BB69-23CF-44E3-9099-C40C66FF867C}">
                  <a14:compatExt spid="_x0000_s13332"/>
                </a:ext>
                <a:ext uri="{FF2B5EF4-FFF2-40B4-BE49-F238E27FC236}">
                  <a16:creationId xmlns:a16="http://schemas.microsoft.com/office/drawing/2014/main" id="{00000000-0008-0000-0400-0000143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0" bIns="0" anchor="t" upright="1"/>
            <a:lstStyle/>
            <a:p>
              <a:pPr algn="l" rtl="0">
                <a:defRPr sz="1000"/>
              </a:pPr>
              <a:r>
                <a:rPr lang="en-US" sz="800" b="0" i="0" u="none" strike="noStrike" baseline="0">
                  <a:solidFill>
                    <a:srgbClr val="000000"/>
                  </a:solidFill>
                  <a:latin typeface="Segoe UI"/>
                  <a:cs typeface="Segoe UI"/>
                </a:rPr>
                <a:t>Term Implemented/ Calendar Year</a:t>
              </a:r>
            </a:p>
          </xdr:txBody>
        </xdr:sp>
        <xdr:clientData/>
      </xdr:twoCellAnchor>
    </mc:Choice>
    <mc:Fallback/>
  </mc:AlternateContent>
  <xdr:twoCellAnchor>
    <xdr:from>
      <xdr:col>4</xdr:col>
      <xdr:colOff>9525</xdr:colOff>
      <xdr:row>15</xdr:row>
      <xdr:rowOff>57150</xdr:rowOff>
    </xdr:from>
    <xdr:to>
      <xdr:col>4</xdr:col>
      <xdr:colOff>504825</xdr:colOff>
      <xdr:row>15</xdr:row>
      <xdr:rowOff>200025</xdr:rowOff>
    </xdr:to>
    <xdr:sp macro="" textlink="">
      <xdr:nvSpPr>
        <xdr:cNvPr id="24" name="TextBox 23">
          <a:extLst>
            <a:ext uri="{FF2B5EF4-FFF2-40B4-BE49-F238E27FC236}">
              <a16:creationId xmlns:a16="http://schemas.microsoft.com/office/drawing/2014/main" id="{00000000-0008-0000-0400-000018000000}"/>
            </a:ext>
          </a:extLst>
        </xdr:cNvPr>
        <xdr:cNvSpPr txBox="1"/>
      </xdr:nvSpPr>
      <xdr:spPr>
        <a:xfrm>
          <a:off x="6772275" y="4267200"/>
          <a:ext cx="495300" cy="142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20XX</a:t>
          </a:r>
        </a:p>
      </xdr:txBody>
    </xdr:sp>
    <xdr:clientData/>
  </xdr:twoCellAnchor>
  <xdr:twoCellAnchor>
    <xdr:from>
      <xdr:col>4</xdr:col>
      <xdr:colOff>1504950</xdr:colOff>
      <xdr:row>15</xdr:row>
      <xdr:rowOff>66674</xdr:rowOff>
    </xdr:from>
    <xdr:to>
      <xdr:col>4</xdr:col>
      <xdr:colOff>2007870</xdr:colOff>
      <xdr:row>15</xdr:row>
      <xdr:rowOff>200025</xdr:rowOff>
    </xdr:to>
    <xdr:sp macro="" textlink="">
      <xdr:nvSpPr>
        <xdr:cNvPr id="25" name="TextBox 24">
          <a:extLst>
            <a:ext uri="{FF2B5EF4-FFF2-40B4-BE49-F238E27FC236}">
              <a16:creationId xmlns:a16="http://schemas.microsoft.com/office/drawing/2014/main" id="{00000000-0008-0000-0400-000019000000}"/>
            </a:ext>
          </a:extLst>
        </xdr:cNvPr>
        <xdr:cNvSpPr txBox="1"/>
      </xdr:nvSpPr>
      <xdr:spPr>
        <a:xfrm>
          <a:off x="8267700" y="4276724"/>
          <a:ext cx="502920" cy="133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20XX</a:t>
          </a:r>
        </a:p>
      </xdr:txBody>
    </xdr:sp>
    <xdr:clientData/>
  </xdr:twoCellAnchor>
  <mc:AlternateContent xmlns:mc="http://schemas.openxmlformats.org/markup-compatibility/2006">
    <mc:Choice xmlns:a14="http://schemas.microsoft.com/office/drawing/2010/main" Requires="a14">
      <xdr:twoCellAnchor>
        <xdr:from>
          <xdr:col>3</xdr:col>
          <xdr:colOff>476250</xdr:colOff>
          <xdr:row>15</xdr:row>
          <xdr:rowOff>241300</xdr:rowOff>
        </xdr:from>
        <xdr:to>
          <xdr:col>4</xdr:col>
          <xdr:colOff>641350</xdr:colOff>
          <xdr:row>16</xdr:row>
          <xdr:rowOff>146050</xdr:rowOff>
        </xdr:to>
        <xdr:sp macro="" textlink="">
          <xdr:nvSpPr>
            <xdr:cNvPr id="13333" name="Label 21" hidden="1">
              <a:extLst>
                <a:ext uri="{63B3BB69-23CF-44E3-9099-C40C66FF867C}">
                  <a14:compatExt spid="_x0000_s13333"/>
                </a:ext>
                <a:ext uri="{FF2B5EF4-FFF2-40B4-BE49-F238E27FC236}">
                  <a16:creationId xmlns:a16="http://schemas.microsoft.com/office/drawing/2014/main" id="{00000000-0008-0000-0400-0000153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0" bIns="0" anchor="t" upright="1"/>
            <a:lstStyle/>
            <a:p>
              <a:pPr algn="l" rtl="0">
                <a:defRPr sz="1000"/>
              </a:pPr>
              <a:r>
                <a:rPr lang="en-US" sz="800" b="0" i="0" u="none" strike="noStrike" baseline="0">
                  <a:solidFill>
                    <a:srgbClr val="000000"/>
                  </a:solidFill>
                  <a:latin typeface="Segoe UI"/>
                  <a:cs typeface="Segoe UI"/>
                </a:rPr>
                <a:t>Term Implemented/ Calendar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2889250</xdr:colOff>
          <xdr:row>26</xdr:row>
          <xdr:rowOff>133350</xdr:rowOff>
        </xdr:from>
        <xdr:to>
          <xdr:col>1</xdr:col>
          <xdr:colOff>1117600</xdr:colOff>
          <xdr:row>28</xdr:row>
          <xdr:rowOff>31750</xdr:rowOff>
        </xdr:to>
        <xdr:sp macro="" textlink="">
          <xdr:nvSpPr>
            <xdr:cNvPr id="13334" name="Check Box 22" descr="Please check box for SUNY Approval" hidden="1">
              <a:extLst>
                <a:ext uri="{63B3BB69-23CF-44E3-9099-C40C66FF867C}">
                  <a14:compatExt spid="_x0000_s13334"/>
                </a:ext>
                <a:ext uri="{FF2B5EF4-FFF2-40B4-BE49-F238E27FC236}">
                  <a16:creationId xmlns:a16="http://schemas.microsoft.com/office/drawing/2014/main" id="{00000000-0008-0000-04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Please check box for          SUNY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184150</xdr:rowOff>
        </xdr:from>
        <xdr:to>
          <xdr:col>1</xdr:col>
          <xdr:colOff>546100</xdr:colOff>
          <xdr:row>47</xdr:row>
          <xdr:rowOff>12700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4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45</xdr:row>
          <xdr:rowOff>184150</xdr:rowOff>
        </xdr:from>
        <xdr:to>
          <xdr:col>1</xdr:col>
          <xdr:colOff>1333500</xdr:colOff>
          <xdr:row>47</xdr:row>
          <xdr:rowOff>12700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4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2908300</xdr:colOff>
          <xdr:row>52</xdr:row>
          <xdr:rowOff>0</xdr:rowOff>
        </xdr:from>
        <xdr:to>
          <xdr:col>1</xdr:col>
          <xdr:colOff>495300</xdr:colOff>
          <xdr:row>53</xdr:row>
          <xdr:rowOff>31750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4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52</xdr:row>
          <xdr:rowOff>0</xdr:rowOff>
        </xdr:from>
        <xdr:to>
          <xdr:col>1</xdr:col>
          <xdr:colOff>1289050</xdr:colOff>
          <xdr:row>53</xdr:row>
          <xdr:rowOff>31750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4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11</xdr:col>
      <xdr:colOff>0</xdr:colOff>
      <xdr:row>27</xdr:row>
      <xdr:rowOff>0</xdr:rowOff>
    </xdr:from>
    <xdr:ext cx="184731" cy="264560"/>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6705600"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184150</xdr:colOff>
          <xdr:row>59</xdr:row>
          <xdr:rowOff>133350</xdr:rowOff>
        </xdr:from>
        <xdr:to>
          <xdr:col>2</xdr:col>
          <xdr:colOff>514350</xdr:colOff>
          <xdr:row>61</xdr:row>
          <xdr:rowOff>57150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Results in a tangible end-product that is retained or consumed by student.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469900</xdr:colOff>
          <xdr:row>59</xdr:row>
          <xdr:rowOff>146050</xdr:rowOff>
        </xdr:from>
        <xdr:to>
          <xdr:col>6</xdr:col>
          <xdr:colOff>450850</xdr:colOff>
          <xdr:row>61</xdr:row>
          <xdr:rowOff>57150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Mandatory elements of this course entail extraordinary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61</xdr:row>
          <xdr:rowOff>127000</xdr:rowOff>
        </xdr:from>
        <xdr:to>
          <xdr:col>6</xdr:col>
          <xdr:colOff>603250</xdr:colOff>
          <xdr:row>63</xdr:row>
          <xdr:rowOff>69850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Items are in compliance with Fees, Rentals, and Other Campus Charges Policy 7804.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61</xdr:row>
          <xdr:rowOff>127000</xdr:rowOff>
        </xdr:from>
        <xdr:to>
          <xdr:col>1</xdr:col>
          <xdr:colOff>1193800</xdr:colOff>
          <xdr:row>63</xdr:row>
          <xdr:rowOff>69850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7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Results in significant savings for the student.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69850</xdr:rowOff>
        </xdr:from>
        <xdr:to>
          <xdr:col>2</xdr:col>
          <xdr:colOff>1016000</xdr:colOff>
          <xdr:row>16</xdr:row>
          <xdr:rowOff>69850</xdr:rowOff>
        </xdr:to>
        <xdr:sp macro="" textlink="">
          <xdr:nvSpPr>
            <xdr:cNvPr id="16389" name="CheckBox1" hidden="1">
              <a:extLst>
                <a:ext uri="{63B3BB69-23CF-44E3-9099-C40C66FF867C}">
                  <a14:compatExt spid="_x0000_s16389"/>
                </a:ext>
                <a:ext uri="{FF2B5EF4-FFF2-40B4-BE49-F238E27FC236}">
                  <a16:creationId xmlns:a16="http://schemas.microsoft.com/office/drawing/2014/main" id="{00000000-0008-0000-0700-00000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57150</xdr:rowOff>
        </xdr:from>
        <xdr:to>
          <xdr:col>5</xdr:col>
          <xdr:colOff>368300</xdr:colOff>
          <xdr:row>16</xdr:row>
          <xdr:rowOff>57150</xdr:rowOff>
        </xdr:to>
        <xdr:sp macro="" textlink="">
          <xdr:nvSpPr>
            <xdr:cNvPr id="16390" name="CheckBox2" hidden="1">
              <a:extLst>
                <a:ext uri="{63B3BB69-23CF-44E3-9099-C40C66FF867C}">
                  <a14:compatExt spid="_x0000_s16390"/>
                </a:ext>
                <a:ext uri="{FF2B5EF4-FFF2-40B4-BE49-F238E27FC236}">
                  <a16:creationId xmlns:a16="http://schemas.microsoft.com/office/drawing/2014/main" id="{00000000-0008-0000-0700-00000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75</xdr:row>
          <xdr:rowOff>50800</xdr:rowOff>
        </xdr:from>
        <xdr:to>
          <xdr:col>2</xdr:col>
          <xdr:colOff>177800</xdr:colOff>
          <xdr:row>76</xdr:row>
          <xdr:rowOff>25400</xdr:rowOff>
        </xdr:to>
        <xdr:sp macro="" textlink="">
          <xdr:nvSpPr>
            <xdr:cNvPr id="16391" name="CheckBox3" hidden="1">
              <a:extLst>
                <a:ext uri="{63B3BB69-23CF-44E3-9099-C40C66FF867C}">
                  <a14:compatExt spid="_x0000_s16391"/>
                </a:ext>
                <a:ext uri="{FF2B5EF4-FFF2-40B4-BE49-F238E27FC236}">
                  <a16:creationId xmlns:a16="http://schemas.microsoft.com/office/drawing/2014/main" id="{00000000-0008-0000-0700-00000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75</xdr:row>
          <xdr:rowOff>241300</xdr:rowOff>
        </xdr:from>
        <xdr:to>
          <xdr:col>1</xdr:col>
          <xdr:colOff>1346200</xdr:colOff>
          <xdr:row>76</xdr:row>
          <xdr:rowOff>234950</xdr:rowOff>
        </xdr:to>
        <xdr:sp macro="" textlink="">
          <xdr:nvSpPr>
            <xdr:cNvPr id="16392" name="CheckBox4" hidden="1">
              <a:extLst>
                <a:ext uri="{63B3BB69-23CF-44E3-9099-C40C66FF867C}">
                  <a14:compatExt spid="_x0000_s16392"/>
                </a:ext>
                <a:ext uri="{FF2B5EF4-FFF2-40B4-BE49-F238E27FC236}">
                  <a16:creationId xmlns:a16="http://schemas.microsoft.com/office/drawing/2014/main" id="{00000000-0008-0000-0700-00000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xdr:col>
      <xdr:colOff>314325</xdr:colOff>
      <xdr:row>0</xdr:row>
      <xdr:rowOff>87249</xdr:rowOff>
    </xdr:from>
    <xdr:to>
      <xdr:col>6</xdr:col>
      <xdr:colOff>419100</xdr:colOff>
      <xdr:row>3</xdr:row>
      <xdr:rowOff>180975</xdr:rowOff>
    </xdr:to>
    <xdr:pic>
      <xdr:nvPicPr>
        <xdr:cNvPr id="2" name="Picture 1" descr="UB Logo" title="UB Logo">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3100" y="87249"/>
          <a:ext cx="1847850" cy="665226"/>
        </a:xfrm>
        <a:prstGeom prst="rect">
          <a:avLst/>
        </a:prstGeom>
      </xdr:spPr>
    </xdr:pic>
    <xdr:clientData/>
  </xdr:twoCellAnchor>
  <xdr:twoCellAnchor editAs="oneCell">
    <xdr:from>
      <xdr:col>6</xdr:col>
      <xdr:colOff>466725</xdr:colOff>
      <xdr:row>8</xdr:row>
      <xdr:rowOff>21993</xdr:rowOff>
    </xdr:from>
    <xdr:to>
      <xdr:col>9</xdr:col>
      <xdr:colOff>219075</xdr:colOff>
      <xdr:row>9</xdr:row>
      <xdr:rowOff>180975</xdr:rowOff>
    </xdr:to>
    <xdr:pic>
      <xdr:nvPicPr>
        <xdr:cNvPr id="3" name="Picture 2" descr="Jennifer Pesany's Signature" title="Jennifer Pesany's Signature">
          <a:extLst>
            <a:ext uri="{FF2B5EF4-FFF2-40B4-BE49-F238E27FC236}">
              <a16:creationId xmlns:a16="http://schemas.microsoft.com/office/drawing/2014/main" id="{00000000-0008-0000-0D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754" t="3325" r="56799" b="90627"/>
        <a:stretch/>
      </xdr:blipFill>
      <xdr:spPr>
        <a:xfrm>
          <a:off x="3838575" y="1545993"/>
          <a:ext cx="1581150" cy="3494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FS-Common\Fees\University%20Fees\University%20Fees\Rate%20Development\Provost\Libraries%20-%20Multimedia%20Equipment\Copy%20of%20University%20Fee%20-%20Libraries%20-%20Multimedia%20equip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yfiles/p/a/pats/windows/Desktop/Service%20Center%20Questionnaire%20-%20Bla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ity Fee Questionnaire"/>
      <sheetName val="University Fee Form - Cover"/>
      <sheetName val="Approvals"/>
      <sheetName val="SUNY Form (University Fees)"/>
      <sheetName val="Student Account E-bill tab"/>
      <sheetName val="Rate List"/>
      <sheetName val="Detailed Calculation"/>
      <sheetName val="Summary by Component"/>
      <sheetName val="Approval Check List"/>
      <sheetName val="Data"/>
    </sheetNames>
    <sheetDataSet>
      <sheetData sheetId="0"/>
      <sheetData sheetId="1">
        <row r="4">
          <cell r="B4" t="str">
            <v>Multimedia Equipment Replacement/Repairs Fee</v>
          </cell>
        </row>
      </sheetData>
      <sheetData sheetId="2" refreshError="1"/>
      <sheetData sheetId="3"/>
      <sheetData sheetId="4" refreshError="1"/>
      <sheetData sheetId="5" refreshError="1"/>
      <sheetData sheetId="6"/>
      <sheetData sheetId="7" refreshError="1"/>
      <sheetData sheetId="8" refreshError="1"/>
      <sheetData sheetId="9">
        <row r="2">
          <cell r="A2" t="str">
            <v>New University Fee</v>
          </cell>
        </row>
        <row r="3">
          <cell r="A3" t="str">
            <v>New Fee: One-Time</v>
          </cell>
        </row>
        <row r="4">
          <cell r="A4" t="str">
            <v>Modify Existing Fee</v>
          </cell>
        </row>
        <row r="5">
          <cell r="A5" t="str">
            <v>Decrease Existing Fee</v>
          </cell>
        </row>
        <row r="6">
          <cell r="A6" t="str">
            <v>Eliminate Fee</v>
          </cell>
        </row>
        <row r="9">
          <cell r="A9" t="str">
            <v>Equipment Depreciation</v>
          </cell>
        </row>
        <row r="10">
          <cell r="A10">
            <v>0</v>
          </cell>
        </row>
        <row r="11">
          <cell r="A11">
            <v>1000</v>
          </cell>
        </row>
        <row r="12">
          <cell r="A12">
            <v>5000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Center Form"/>
      <sheetName val="Service Center Initial Question"/>
      <sheetName val="Detailed Calculation"/>
      <sheetName val="Type of Change"/>
      <sheetName val="Component Detail"/>
    </sheetNames>
    <sheetDataSet>
      <sheetData sheetId="0" refreshError="1"/>
      <sheetData sheetId="1" refreshError="1"/>
      <sheetData sheetId="2" refreshError="1"/>
      <sheetData sheetId="3">
        <row r="1">
          <cell r="A1" t="str">
            <v>Establsih New Service Center</v>
          </cell>
        </row>
        <row r="2">
          <cell r="A2" t="str">
            <v>Re-calculate existing Service Center Rate</v>
          </cell>
        </row>
        <row r="3">
          <cell r="A3" t="str">
            <v>Add an additional service(s) to existing Service Center</v>
          </cell>
        </row>
        <row r="4">
          <cell r="A4">
            <v>0</v>
          </cell>
        </row>
        <row r="5">
          <cell r="A5">
            <v>0</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hyperlink" Target="https://www.suny.edu/sunypp/documents.cfm?doc_id=398"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www.buffalo.edu/administrative-services/policy1/ub-policy-lib/financial-management-university-fees.html"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45.xml"/><Relationship Id="rId34" Type="http://schemas.openxmlformats.org/officeDocument/2006/relationships/ctrlProp" Target="../ctrlProps/ctrlProp58.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33" Type="http://schemas.openxmlformats.org/officeDocument/2006/relationships/ctrlProp" Target="../ctrlProps/ctrlProp57.xml"/><Relationship Id="rId2" Type="http://schemas.openxmlformats.org/officeDocument/2006/relationships/drawing" Target="../drawings/drawing2.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32" Type="http://schemas.openxmlformats.org/officeDocument/2006/relationships/ctrlProp" Target="../ctrlProps/ctrlProp56.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10" Type="http://schemas.openxmlformats.org/officeDocument/2006/relationships/ctrlProp" Target="../ctrlProps/ctrlProp34.xml"/><Relationship Id="rId19" Type="http://schemas.openxmlformats.org/officeDocument/2006/relationships/ctrlProp" Target="../ctrlProps/ctrlProp43.xml"/><Relationship Id="rId31" Type="http://schemas.openxmlformats.org/officeDocument/2006/relationships/ctrlProp" Target="../ctrlProps/ctrlProp55.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 Id="rId8" Type="http://schemas.openxmlformats.org/officeDocument/2006/relationships/ctrlProp" Target="../ctrlProps/ctrlProp3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18" Type="http://schemas.openxmlformats.org/officeDocument/2006/relationships/ctrlProp" Target="../ctrlProps/ctrlProp72.xml"/><Relationship Id="rId26" Type="http://schemas.openxmlformats.org/officeDocument/2006/relationships/ctrlProp" Target="../ctrlProps/ctrlProp80.xml"/><Relationship Id="rId3" Type="http://schemas.openxmlformats.org/officeDocument/2006/relationships/drawing" Target="../drawings/drawing3.xml"/><Relationship Id="rId21" Type="http://schemas.openxmlformats.org/officeDocument/2006/relationships/ctrlProp" Target="../ctrlProps/ctrlProp75.xml"/><Relationship Id="rId7" Type="http://schemas.openxmlformats.org/officeDocument/2006/relationships/ctrlProp" Target="../ctrlProps/ctrlProp61.xml"/><Relationship Id="rId12" Type="http://schemas.openxmlformats.org/officeDocument/2006/relationships/ctrlProp" Target="../ctrlProps/ctrlProp66.xml"/><Relationship Id="rId17" Type="http://schemas.openxmlformats.org/officeDocument/2006/relationships/ctrlProp" Target="../ctrlProps/ctrlProp71.xml"/><Relationship Id="rId25" Type="http://schemas.openxmlformats.org/officeDocument/2006/relationships/ctrlProp" Target="../ctrlProps/ctrlProp79.xml"/><Relationship Id="rId2" Type="http://schemas.openxmlformats.org/officeDocument/2006/relationships/printerSettings" Target="../printerSettings/printerSettings4.bin"/><Relationship Id="rId16" Type="http://schemas.openxmlformats.org/officeDocument/2006/relationships/ctrlProp" Target="../ctrlProps/ctrlProp70.xml"/><Relationship Id="rId20" Type="http://schemas.openxmlformats.org/officeDocument/2006/relationships/ctrlProp" Target="../ctrlProps/ctrlProp74.xml"/><Relationship Id="rId29" Type="http://schemas.openxmlformats.org/officeDocument/2006/relationships/ctrlProp" Target="../ctrlProps/ctrlProp83.xml"/><Relationship Id="rId1" Type="http://schemas.openxmlformats.org/officeDocument/2006/relationships/hyperlink" Target="http://grad.buffalo.edu/succeed/current-students/policy-library.admissions.html" TargetMode="External"/><Relationship Id="rId6" Type="http://schemas.openxmlformats.org/officeDocument/2006/relationships/ctrlProp" Target="../ctrlProps/ctrlProp60.xml"/><Relationship Id="rId11" Type="http://schemas.openxmlformats.org/officeDocument/2006/relationships/ctrlProp" Target="../ctrlProps/ctrlProp65.xml"/><Relationship Id="rId24" Type="http://schemas.openxmlformats.org/officeDocument/2006/relationships/ctrlProp" Target="../ctrlProps/ctrlProp78.xml"/><Relationship Id="rId5" Type="http://schemas.openxmlformats.org/officeDocument/2006/relationships/ctrlProp" Target="../ctrlProps/ctrlProp59.xml"/><Relationship Id="rId15" Type="http://schemas.openxmlformats.org/officeDocument/2006/relationships/ctrlProp" Target="../ctrlProps/ctrlProp69.xml"/><Relationship Id="rId23" Type="http://schemas.openxmlformats.org/officeDocument/2006/relationships/ctrlProp" Target="../ctrlProps/ctrlProp77.xml"/><Relationship Id="rId28" Type="http://schemas.openxmlformats.org/officeDocument/2006/relationships/ctrlProp" Target="../ctrlProps/ctrlProp82.xml"/><Relationship Id="rId10" Type="http://schemas.openxmlformats.org/officeDocument/2006/relationships/ctrlProp" Target="../ctrlProps/ctrlProp64.xml"/><Relationship Id="rId19" Type="http://schemas.openxmlformats.org/officeDocument/2006/relationships/ctrlProp" Target="../ctrlProps/ctrlProp73.xml"/><Relationship Id="rId4" Type="http://schemas.openxmlformats.org/officeDocument/2006/relationships/vmlDrawing" Target="../drawings/vmlDrawing3.v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 Id="rId27" Type="http://schemas.openxmlformats.org/officeDocument/2006/relationships/ctrlProp" Target="../ctrlProps/ctrlProp81.xml"/><Relationship Id="rId30" Type="http://schemas.openxmlformats.org/officeDocument/2006/relationships/ctrlProp" Target="../ctrlProps/ctrlProp8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86.xml"/><Relationship Id="rId3" Type="http://schemas.openxmlformats.org/officeDocument/2006/relationships/vmlDrawing" Target="../drawings/vmlDrawing4.vml"/><Relationship Id="rId7" Type="http://schemas.openxmlformats.org/officeDocument/2006/relationships/image" Target="../media/image2.emf"/><Relationship Id="rId12" Type="http://schemas.openxmlformats.org/officeDocument/2006/relationships/ctrlProp" Target="../ctrlProps/ctrlProp85.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ctrlProp" Target="../ctrlProps/ctrlProp88.xml"/><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8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A8" sqref="A8"/>
    </sheetView>
  </sheetViews>
  <sheetFormatPr defaultRowHeight="14.5" x14ac:dyDescent="0.35"/>
  <cols>
    <col min="1" max="1" width="66" bestFit="1" customWidth="1"/>
  </cols>
  <sheetData>
    <row r="1" spans="1:2" x14ac:dyDescent="0.35">
      <c r="A1" t="s">
        <v>106</v>
      </c>
    </row>
    <row r="2" spans="1:2" x14ac:dyDescent="0.35">
      <c r="A2" t="s">
        <v>166</v>
      </c>
      <c r="B2" t="s">
        <v>153</v>
      </c>
    </row>
    <row r="3" spans="1:2" x14ac:dyDescent="0.35">
      <c r="A3" t="s">
        <v>167</v>
      </c>
      <c r="B3" t="s">
        <v>153</v>
      </c>
    </row>
    <row r="4" spans="1:2" x14ac:dyDescent="0.35">
      <c r="A4" t="s">
        <v>168</v>
      </c>
      <c r="B4" t="s">
        <v>154</v>
      </c>
    </row>
    <row r="5" spans="1:2" x14ac:dyDescent="0.35">
      <c r="A5" t="s">
        <v>169</v>
      </c>
      <c r="B5" t="s">
        <v>154</v>
      </c>
    </row>
    <row r="7" spans="1:2" x14ac:dyDescent="0.35">
      <c r="A7" t="s">
        <v>106</v>
      </c>
    </row>
    <row r="8" spans="1:2" x14ac:dyDescent="0.35">
      <c r="A8" s="302" t="s">
        <v>231</v>
      </c>
    </row>
    <row r="9" spans="1:2" x14ac:dyDescent="0.35">
      <c r="A9" s="302" t="s">
        <v>232</v>
      </c>
    </row>
    <row r="10" spans="1:2" x14ac:dyDescent="0.35">
      <c r="A10" s="302" t="s">
        <v>233</v>
      </c>
    </row>
    <row r="11" spans="1:2" x14ac:dyDescent="0.35">
      <c r="A11" s="302"/>
    </row>
    <row r="12" spans="1:2" x14ac:dyDescent="0.35">
      <c r="A12" s="30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workbookViewId="0">
      <selection sqref="A1:B1"/>
    </sheetView>
  </sheetViews>
  <sheetFormatPr defaultColWidth="8.81640625" defaultRowHeight="13" x14ac:dyDescent="0.3"/>
  <cols>
    <col min="1" max="1" width="62.453125" style="519" customWidth="1"/>
    <col min="2" max="2" width="62.81640625" style="519" customWidth="1"/>
    <col min="3" max="3" width="56.453125" style="519" customWidth="1"/>
    <col min="4" max="256" width="8.81640625" style="519"/>
    <col min="257" max="257" width="62.453125" style="519" customWidth="1"/>
    <col min="258" max="258" width="62.81640625" style="519" customWidth="1"/>
    <col min="259" max="259" width="56.453125" style="519" customWidth="1"/>
    <col min="260" max="512" width="8.81640625" style="519"/>
    <col min="513" max="513" width="62.453125" style="519" customWidth="1"/>
    <col min="514" max="514" width="62.81640625" style="519" customWidth="1"/>
    <col min="515" max="515" width="56.453125" style="519" customWidth="1"/>
    <col min="516" max="768" width="8.81640625" style="519"/>
    <col min="769" max="769" width="62.453125" style="519" customWidth="1"/>
    <col min="770" max="770" width="62.81640625" style="519" customWidth="1"/>
    <col min="771" max="771" width="56.453125" style="519" customWidth="1"/>
    <col min="772" max="1024" width="8.81640625" style="519"/>
    <col min="1025" max="1025" width="62.453125" style="519" customWidth="1"/>
    <col min="1026" max="1026" width="62.81640625" style="519" customWidth="1"/>
    <col min="1027" max="1027" width="56.453125" style="519" customWidth="1"/>
    <col min="1028" max="1280" width="8.81640625" style="519"/>
    <col min="1281" max="1281" width="62.453125" style="519" customWidth="1"/>
    <col min="1282" max="1282" width="62.81640625" style="519" customWidth="1"/>
    <col min="1283" max="1283" width="56.453125" style="519" customWidth="1"/>
    <col min="1284" max="1536" width="8.81640625" style="519"/>
    <col min="1537" max="1537" width="62.453125" style="519" customWidth="1"/>
    <col min="1538" max="1538" width="62.81640625" style="519" customWidth="1"/>
    <col min="1539" max="1539" width="56.453125" style="519" customWidth="1"/>
    <col min="1540" max="1792" width="8.81640625" style="519"/>
    <col min="1793" max="1793" width="62.453125" style="519" customWidth="1"/>
    <col min="1794" max="1794" width="62.81640625" style="519" customWidth="1"/>
    <col min="1795" max="1795" width="56.453125" style="519" customWidth="1"/>
    <col min="1796" max="2048" width="8.81640625" style="519"/>
    <col min="2049" max="2049" width="62.453125" style="519" customWidth="1"/>
    <col min="2050" max="2050" width="62.81640625" style="519" customWidth="1"/>
    <col min="2051" max="2051" width="56.453125" style="519" customWidth="1"/>
    <col min="2052" max="2304" width="8.81640625" style="519"/>
    <col min="2305" max="2305" width="62.453125" style="519" customWidth="1"/>
    <col min="2306" max="2306" width="62.81640625" style="519" customWidth="1"/>
    <col min="2307" max="2307" width="56.453125" style="519" customWidth="1"/>
    <col min="2308" max="2560" width="8.81640625" style="519"/>
    <col min="2561" max="2561" width="62.453125" style="519" customWidth="1"/>
    <col min="2562" max="2562" width="62.81640625" style="519" customWidth="1"/>
    <col min="2563" max="2563" width="56.453125" style="519" customWidth="1"/>
    <col min="2564" max="2816" width="8.81640625" style="519"/>
    <col min="2817" max="2817" width="62.453125" style="519" customWidth="1"/>
    <col min="2818" max="2818" width="62.81640625" style="519" customWidth="1"/>
    <col min="2819" max="2819" width="56.453125" style="519" customWidth="1"/>
    <col min="2820" max="3072" width="8.81640625" style="519"/>
    <col min="3073" max="3073" width="62.453125" style="519" customWidth="1"/>
    <col min="3074" max="3074" width="62.81640625" style="519" customWidth="1"/>
    <col min="3075" max="3075" width="56.453125" style="519" customWidth="1"/>
    <col min="3076" max="3328" width="8.81640625" style="519"/>
    <col min="3329" max="3329" width="62.453125" style="519" customWidth="1"/>
    <col min="3330" max="3330" width="62.81640625" style="519" customWidth="1"/>
    <col min="3331" max="3331" width="56.453125" style="519" customWidth="1"/>
    <col min="3332" max="3584" width="8.81640625" style="519"/>
    <col min="3585" max="3585" width="62.453125" style="519" customWidth="1"/>
    <col min="3586" max="3586" width="62.81640625" style="519" customWidth="1"/>
    <col min="3587" max="3587" width="56.453125" style="519" customWidth="1"/>
    <col min="3588" max="3840" width="8.81640625" style="519"/>
    <col min="3841" max="3841" width="62.453125" style="519" customWidth="1"/>
    <col min="3842" max="3842" width="62.81640625" style="519" customWidth="1"/>
    <col min="3843" max="3843" width="56.453125" style="519" customWidth="1"/>
    <col min="3844" max="4096" width="8.81640625" style="519"/>
    <col min="4097" max="4097" width="62.453125" style="519" customWidth="1"/>
    <col min="4098" max="4098" width="62.81640625" style="519" customWidth="1"/>
    <col min="4099" max="4099" width="56.453125" style="519" customWidth="1"/>
    <col min="4100" max="4352" width="8.81640625" style="519"/>
    <col min="4353" max="4353" width="62.453125" style="519" customWidth="1"/>
    <col min="4354" max="4354" width="62.81640625" style="519" customWidth="1"/>
    <col min="4355" max="4355" width="56.453125" style="519" customWidth="1"/>
    <col min="4356" max="4608" width="8.81640625" style="519"/>
    <col min="4609" max="4609" width="62.453125" style="519" customWidth="1"/>
    <col min="4610" max="4610" width="62.81640625" style="519" customWidth="1"/>
    <col min="4611" max="4611" width="56.453125" style="519" customWidth="1"/>
    <col min="4612" max="4864" width="8.81640625" style="519"/>
    <col min="4865" max="4865" width="62.453125" style="519" customWidth="1"/>
    <col min="4866" max="4866" width="62.81640625" style="519" customWidth="1"/>
    <col min="4867" max="4867" width="56.453125" style="519" customWidth="1"/>
    <col min="4868" max="5120" width="8.81640625" style="519"/>
    <col min="5121" max="5121" width="62.453125" style="519" customWidth="1"/>
    <col min="5122" max="5122" width="62.81640625" style="519" customWidth="1"/>
    <col min="5123" max="5123" width="56.453125" style="519" customWidth="1"/>
    <col min="5124" max="5376" width="8.81640625" style="519"/>
    <col min="5377" max="5377" width="62.453125" style="519" customWidth="1"/>
    <col min="5378" max="5378" width="62.81640625" style="519" customWidth="1"/>
    <col min="5379" max="5379" width="56.453125" style="519" customWidth="1"/>
    <col min="5380" max="5632" width="8.81640625" style="519"/>
    <col min="5633" max="5633" width="62.453125" style="519" customWidth="1"/>
    <col min="5634" max="5634" width="62.81640625" style="519" customWidth="1"/>
    <col min="5635" max="5635" width="56.453125" style="519" customWidth="1"/>
    <col min="5636" max="5888" width="8.81640625" style="519"/>
    <col min="5889" max="5889" width="62.453125" style="519" customWidth="1"/>
    <col min="5890" max="5890" width="62.81640625" style="519" customWidth="1"/>
    <col min="5891" max="5891" width="56.453125" style="519" customWidth="1"/>
    <col min="5892" max="6144" width="8.81640625" style="519"/>
    <col min="6145" max="6145" width="62.453125" style="519" customWidth="1"/>
    <col min="6146" max="6146" width="62.81640625" style="519" customWidth="1"/>
    <col min="6147" max="6147" width="56.453125" style="519" customWidth="1"/>
    <col min="6148" max="6400" width="8.81640625" style="519"/>
    <col min="6401" max="6401" width="62.453125" style="519" customWidth="1"/>
    <col min="6402" max="6402" width="62.81640625" style="519" customWidth="1"/>
    <col min="6403" max="6403" width="56.453125" style="519" customWidth="1"/>
    <col min="6404" max="6656" width="8.81640625" style="519"/>
    <col min="6657" max="6657" width="62.453125" style="519" customWidth="1"/>
    <col min="6658" max="6658" width="62.81640625" style="519" customWidth="1"/>
    <col min="6659" max="6659" width="56.453125" style="519" customWidth="1"/>
    <col min="6660" max="6912" width="8.81640625" style="519"/>
    <col min="6913" max="6913" width="62.453125" style="519" customWidth="1"/>
    <col min="6914" max="6914" width="62.81640625" style="519" customWidth="1"/>
    <col min="6915" max="6915" width="56.453125" style="519" customWidth="1"/>
    <col min="6916" max="7168" width="8.81640625" style="519"/>
    <col min="7169" max="7169" width="62.453125" style="519" customWidth="1"/>
    <col min="7170" max="7170" width="62.81640625" style="519" customWidth="1"/>
    <col min="7171" max="7171" width="56.453125" style="519" customWidth="1"/>
    <col min="7172" max="7424" width="8.81640625" style="519"/>
    <col min="7425" max="7425" width="62.453125" style="519" customWidth="1"/>
    <col min="7426" max="7426" width="62.81640625" style="519" customWidth="1"/>
    <col min="7427" max="7427" width="56.453125" style="519" customWidth="1"/>
    <col min="7428" max="7680" width="8.81640625" style="519"/>
    <col min="7681" max="7681" width="62.453125" style="519" customWidth="1"/>
    <col min="7682" max="7682" width="62.81640625" style="519" customWidth="1"/>
    <col min="7683" max="7683" width="56.453125" style="519" customWidth="1"/>
    <col min="7684" max="7936" width="8.81640625" style="519"/>
    <col min="7937" max="7937" width="62.453125" style="519" customWidth="1"/>
    <col min="7938" max="7938" width="62.81640625" style="519" customWidth="1"/>
    <col min="7939" max="7939" width="56.453125" style="519" customWidth="1"/>
    <col min="7940" max="8192" width="8.81640625" style="519"/>
    <col min="8193" max="8193" width="62.453125" style="519" customWidth="1"/>
    <col min="8194" max="8194" width="62.81640625" style="519" customWidth="1"/>
    <col min="8195" max="8195" width="56.453125" style="519" customWidth="1"/>
    <col min="8196" max="8448" width="8.81640625" style="519"/>
    <col min="8449" max="8449" width="62.453125" style="519" customWidth="1"/>
    <col min="8450" max="8450" width="62.81640625" style="519" customWidth="1"/>
    <col min="8451" max="8451" width="56.453125" style="519" customWidth="1"/>
    <col min="8452" max="8704" width="8.81640625" style="519"/>
    <col min="8705" max="8705" width="62.453125" style="519" customWidth="1"/>
    <col min="8706" max="8706" width="62.81640625" style="519" customWidth="1"/>
    <col min="8707" max="8707" width="56.453125" style="519" customWidth="1"/>
    <col min="8708" max="8960" width="8.81640625" style="519"/>
    <col min="8961" max="8961" width="62.453125" style="519" customWidth="1"/>
    <col min="8962" max="8962" width="62.81640625" style="519" customWidth="1"/>
    <col min="8963" max="8963" width="56.453125" style="519" customWidth="1"/>
    <col min="8964" max="9216" width="8.81640625" style="519"/>
    <col min="9217" max="9217" width="62.453125" style="519" customWidth="1"/>
    <col min="9218" max="9218" width="62.81640625" style="519" customWidth="1"/>
    <col min="9219" max="9219" width="56.453125" style="519" customWidth="1"/>
    <col min="9220" max="9472" width="8.81640625" style="519"/>
    <col min="9473" max="9473" width="62.453125" style="519" customWidth="1"/>
    <col min="9474" max="9474" width="62.81640625" style="519" customWidth="1"/>
    <col min="9475" max="9475" width="56.453125" style="519" customWidth="1"/>
    <col min="9476" max="9728" width="8.81640625" style="519"/>
    <col min="9729" max="9729" width="62.453125" style="519" customWidth="1"/>
    <col min="9730" max="9730" width="62.81640625" style="519" customWidth="1"/>
    <col min="9731" max="9731" width="56.453125" style="519" customWidth="1"/>
    <col min="9732" max="9984" width="8.81640625" style="519"/>
    <col min="9985" max="9985" width="62.453125" style="519" customWidth="1"/>
    <col min="9986" max="9986" width="62.81640625" style="519" customWidth="1"/>
    <col min="9987" max="9987" width="56.453125" style="519" customWidth="1"/>
    <col min="9988" max="10240" width="8.81640625" style="519"/>
    <col min="10241" max="10241" width="62.453125" style="519" customWidth="1"/>
    <col min="10242" max="10242" width="62.81640625" style="519" customWidth="1"/>
    <col min="10243" max="10243" width="56.453125" style="519" customWidth="1"/>
    <col min="10244" max="10496" width="8.81640625" style="519"/>
    <col min="10497" max="10497" width="62.453125" style="519" customWidth="1"/>
    <col min="10498" max="10498" width="62.81640625" style="519" customWidth="1"/>
    <col min="10499" max="10499" width="56.453125" style="519" customWidth="1"/>
    <col min="10500" max="10752" width="8.81640625" style="519"/>
    <col min="10753" max="10753" width="62.453125" style="519" customWidth="1"/>
    <col min="10754" max="10754" width="62.81640625" style="519" customWidth="1"/>
    <col min="10755" max="10755" width="56.453125" style="519" customWidth="1"/>
    <col min="10756" max="11008" width="8.81640625" style="519"/>
    <col min="11009" max="11009" width="62.453125" style="519" customWidth="1"/>
    <col min="11010" max="11010" width="62.81640625" style="519" customWidth="1"/>
    <col min="11011" max="11011" width="56.453125" style="519" customWidth="1"/>
    <col min="11012" max="11264" width="8.81640625" style="519"/>
    <col min="11265" max="11265" width="62.453125" style="519" customWidth="1"/>
    <col min="11266" max="11266" width="62.81640625" style="519" customWidth="1"/>
    <col min="11267" max="11267" width="56.453125" style="519" customWidth="1"/>
    <col min="11268" max="11520" width="8.81640625" style="519"/>
    <col min="11521" max="11521" width="62.453125" style="519" customWidth="1"/>
    <col min="11522" max="11522" width="62.81640625" style="519" customWidth="1"/>
    <col min="11523" max="11523" width="56.453125" style="519" customWidth="1"/>
    <col min="11524" max="11776" width="8.81640625" style="519"/>
    <col min="11777" max="11777" width="62.453125" style="519" customWidth="1"/>
    <col min="11778" max="11778" width="62.81640625" style="519" customWidth="1"/>
    <col min="11779" max="11779" width="56.453125" style="519" customWidth="1"/>
    <col min="11780" max="12032" width="8.81640625" style="519"/>
    <col min="12033" max="12033" width="62.453125" style="519" customWidth="1"/>
    <col min="12034" max="12034" width="62.81640625" style="519" customWidth="1"/>
    <col min="12035" max="12035" width="56.453125" style="519" customWidth="1"/>
    <col min="12036" max="12288" width="8.81640625" style="519"/>
    <col min="12289" max="12289" width="62.453125" style="519" customWidth="1"/>
    <col min="12290" max="12290" width="62.81640625" style="519" customWidth="1"/>
    <col min="12291" max="12291" width="56.453125" style="519" customWidth="1"/>
    <col min="12292" max="12544" width="8.81640625" style="519"/>
    <col min="12545" max="12545" width="62.453125" style="519" customWidth="1"/>
    <col min="12546" max="12546" width="62.81640625" style="519" customWidth="1"/>
    <col min="12547" max="12547" width="56.453125" style="519" customWidth="1"/>
    <col min="12548" max="12800" width="8.81640625" style="519"/>
    <col min="12801" max="12801" width="62.453125" style="519" customWidth="1"/>
    <col min="12802" max="12802" width="62.81640625" style="519" customWidth="1"/>
    <col min="12803" max="12803" width="56.453125" style="519" customWidth="1"/>
    <col min="12804" max="13056" width="8.81640625" style="519"/>
    <col min="13057" max="13057" width="62.453125" style="519" customWidth="1"/>
    <col min="13058" max="13058" width="62.81640625" style="519" customWidth="1"/>
    <col min="13059" max="13059" width="56.453125" style="519" customWidth="1"/>
    <col min="13060" max="13312" width="8.81640625" style="519"/>
    <col min="13313" max="13313" width="62.453125" style="519" customWidth="1"/>
    <col min="13314" max="13314" width="62.81640625" style="519" customWidth="1"/>
    <col min="13315" max="13315" width="56.453125" style="519" customWidth="1"/>
    <col min="13316" max="13568" width="8.81640625" style="519"/>
    <col min="13569" max="13569" width="62.453125" style="519" customWidth="1"/>
    <col min="13570" max="13570" width="62.81640625" style="519" customWidth="1"/>
    <col min="13571" max="13571" width="56.453125" style="519" customWidth="1"/>
    <col min="13572" max="13824" width="8.81640625" style="519"/>
    <col min="13825" max="13825" width="62.453125" style="519" customWidth="1"/>
    <col min="13826" max="13826" width="62.81640625" style="519" customWidth="1"/>
    <col min="13827" max="13827" width="56.453125" style="519" customWidth="1"/>
    <col min="13828" max="14080" width="8.81640625" style="519"/>
    <col min="14081" max="14081" width="62.453125" style="519" customWidth="1"/>
    <col min="14082" max="14082" width="62.81640625" style="519" customWidth="1"/>
    <col min="14083" max="14083" width="56.453125" style="519" customWidth="1"/>
    <col min="14084" max="14336" width="8.81640625" style="519"/>
    <col min="14337" max="14337" width="62.453125" style="519" customWidth="1"/>
    <col min="14338" max="14338" width="62.81640625" style="519" customWidth="1"/>
    <col min="14339" max="14339" width="56.453125" style="519" customWidth="1"/>
    <col min="14340" max="14592" width="8.81640625" style="519"/>
    <col min="14593" max="14593" width="62.453125" style="519" customWidth="1"/>
    <col min="14594" max="14594" width="62.81640625" style="519" customWidth="1"/>
    <col min="14595" max="14595" width="56.453125" style="519" customWidth="1"/>
    <col min="14596" max="14848" width="8.81640625" style="519"/>
    <col min="14849" max="14849" width="62.453125" style="519" customWidth="1"/>
    <col min="14850" max="14850" width="62.81640625" style="519" customWidth="1"/>
    <col min="14851" max="14851" width="56.453125" style="519" customWidth="1"/>
    <col min="14852" max="15104" width="8.81640625" style="519"/>
    <col min="15105" max="15105" width="62.453125" style="519" customWidth="1"/>
    <col min="15106" max="15106" width="62.81640625" style="519" customWidth="1"/>
    <col min="15107" max="15107" width="56.453125" style="519" customWidth="1"/>
    <col min="15108" max="15360" width="8.81640625" style="519"/>
    <col min="15361" max="15361" width="62.453125" style="519" customWidth="1"/>
    <col min="15362" max="15362" width="62.81640625" style="519" customWidth="1"/>
    <col min="15363" max="15363" width="56.453125" style="519" customWidth="1"/>
    <col min="15364" max="15616" width="8.81640625" style="519"/>
    <col min="15617" max="15617" width="62.453125" style="519" customWidth="1"/>
    <col min="15618" max="15618" width="62.81640625" style="519" customWidth="1"/>
    <col min="15619" max="15619" width="56.453125" style="519" customWidth="1"/>
    <col min="15620" max="15872" width="8.81640625" style="519"/>
    <col min="15873" max="15873" width="62.453125" style="519" customWidth="1"/>
    <col min="15874" max="15874" width="62.81640625" style="519" customWidth="1"/>
    <col min="15875" max="15875" width="56.453125" style="519" customWidth="1"/>
    <col min="15876" max="16128" width="8.81640625" style="519"/>
    <col min="16129" max="16129" width="62.453125" style="519" customWidth="1"/>
    <col min="16130" max="16130" width="62.81640625" style="519" customWidth="1"/>
    <col min="16131" max="16131" width="56.453125" style="519" customWidth="1"/>
    <col min="16132" max="16384" width="8.81640625" style="519"/>
  </cols>
  <sheetData>
    <row r="1" spans="1:3" ht="18.5" x14ac:dyDescent="0.3">
      <c r="A1" s="529" t="s">
        <v>357</v>
      </c>
      <c r="B1" s="530"/>
    </row>
    <row r="2" spans="1:3" x14ac:dyDescent="0.3">
      <c r="A2" s="520" t="s">
        <v>358</v>
      </c>
      <c r="B2" s="521" t="s">
        <v>359</v>
      </c>
    </row>
    <row r="3" spans="1:3" ht="26" x14ac:dyDescent="0.3">
      <c r="A3" s="522" t="s">
        <v>360</v>
      </c>
      <c r="B3" s="523" t="s">
        <v>361</v>
      </c>
      <c r="C3" s="524"/>
    </row>
    <row r="4" spans="1:3" ht="25" x14ac:dyDescent="0.3">
      <c r="A4" s="525" t="s">
        <v>362</v>
      </c>
      <c r="B4" s="526" t="s">
        <v>363</v>
      </c>
      <c r="C4" s="524"/>
    </row>
    <row r="5" spans="1:3" x14ac:dyDescent="0.3">
      <c r="A5" s="525" t="s">
        <v>364</v>
      </c>
      <c r="B5" s="526" t="s">
        <v>365</v>
      </c>
      <c r="C5" s="524"/>
    </row>
    <row r="6" spans="1:3" x14ac:dyDescent="0.3">
      <c r="A6" s="525" t="s">
        <v>366</v>
      </c>
      <c r="B6" s="526" t="s">
        <v>367</v>
      </c>
      <c r="C6" s="524"/>
    </row>
    <row r="7" spans="1:3" x14ac:dyDescent="0.3">
      <c r="A7" s="525" t="s">
        <v>368</v>
      </c>
      <c r="B7" s="526" t="s">
        <v>369</v>
      </c>
      <c r="C7" s="524"/>
    </row>
    <row r="8" spans="1:3" x14ac:dyDescent="0.3">
      <c r="A8" s="525" t="s">
        <v>370</v>
      </c>
      <c r="B8" s="526" t="s">
        <v>371</v>
      </c>
      <c r="C8" s="524"/>
    </row>
    <row r="9" spans="1:3" ht="25" x14ac:dyDescent="0.3">
      <c r="A9" s="525" t="s">
        <v>372</v>
      </c>
      <c r="B9" s="526" t="s">
        <v>373</v>
      </c>
      <c r="C9" s="524"/>
    </row>
    <row r="10" spans="1:3" x14ac:dyDescent="0.3">
      <c r="A10" s="525" t="s">
        <v>374</v>
      </c>
      <c r="B10" s="526" t="s">
        <v>375</v>
      </c>
      <c r="C10" s="524"/>
    </row>
    <row r="11" spans="1:3" x14ac:dyDescent="0.3">
      <c r="A11" s="525" t="s">
        <v>376</v>
      </c>
      <c r="B11" s="526" t="s">
        <v>377</v>
      </c>
      <c r="C11" s="524"/>
    </row>
    <row r="12" spans="1:3" x14ac:dyDescent="0.3">
      <c r="A12" s="525" t="s">
        <v>378</v>
      </c>
      <c r="B12" s="526" t="s">
        <v>379</v>
      </c>
      <c r="C12" s="524"/>
    </row>
    <row r="13" spans="1:3" x14ac:dyDescent="0.3">
      <c r="A13" s="525" t="s">
        <v>380</v>
      </c>
      <c r="B13" s="526" t="s">
        <v>381</v>
      </c>
      <c r="C13" s="524"/>
    </row>
    <row r="14" spans="1:3" x14ac:dyDescent="0.3">
      <c r="A14" s="525" t="s">
        <v>382</v>
      </c>
      <c r="B14" s="526" t="s">
        <v>383</v>
      </c>
      <c r="C14" s="524"/>
    </row>
    <row r="15" spans="1:3" x14ac:dyDescent="0.3">
      <c r="A15" s="527" t="s">
        <v>384</v>
      </c>
      <c r="B15" s="528" t="s">
        <v>385</v>
      </c>
      <c r="C15" s="524"/>
    </row>
  </sheetData>
  <pageMargins left="0.7" right="0.7" top="0.75" bottom="0.75" header="0.3" footer="0.3"/>
  <pageSetup scale="7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4.5" x14ac:dyDescent="0.35"/>
  <cols>
    <col min="1" max="1" width="23.7265625" bestFit="1" customWidth="1"/>
    <col min="2" max="3" width="15.54296875" customWidth="1"/>
    <col min="4" max="4" width="17.1796875" customWidth="1"/>
    <col min="5" max="5" width="18.81640625" hidden="1" customWidth="1"/>
    <col min="6" max="6" width="21.1796875" hidden="1" customWidth="1"/>
  </cols>
  <sheetData>
    <row r="1" spans="1:6" ht="18.5" x14ac:dyDescent="0.45">
      <c r="A1" s="422" t="s">
        <v>356</v>
      </c>
      <c r="B1" s="422"/>
      <c r="C1" s="422"/>
      <c r="D1" s="422"/>
      <c r="E1" s="422"/>
    </row>
    <row r="2" spans="1:6" ht="18.5" x14ac:dyDescent="0.45">
      <c r="A2" s="423" t="str">
        <f>'University Fee Cover'!B4</f>
        <v>Name</v>
      </c>
      <c r="B2" s="423"/>
      <c r="C2" s="423"/>
      <c r="D2" s="423"/>
      <c r="E2" s="423"/>
    </row>
    <row r="3" spans="1:6" ht="17" x14ac:dyDescent="0.4">
      <c r="A3" s="424" t="s">
        <v>149</v>
      </c>
      <c r="B3" s="424"/>
      <c r="C3" s="424"/>
      <c r="D3" s="424"/>
      <c r="E3" s="424"/>
    </row>
    <row r="4" spans="1:6" ht="15.5" x14ac:dyDescent="0.35">
      <c r="A4" s="50"/>
      <c r="B4" s="50"/>
      <c r="C4" s="50"/>
      <c r="D4" s="50"/>
      <c r="E4" s="50"/>
    </row>
    <row r="6" spans="1:6" ht="43.5" customHeight="1" x14ac:dyDescent="0.35">
      <c r="A6" s="122" t="s">
        <v>386</v>
      </c>
      <c r="B6" s="123" t="s">
        <v>30</v>
      </c>
      <c r="C6" s="123" t="s">
        <v>98</v>
      </c>
      <c r="D6" s="123" t="s">
        <v>99</v>
      </c>
      <c r="E6" s="123" t="s">
        <v>406</v>
      </c>
      <c r="F6" s="123" t="s">
        <v>407</v>
      </c>
    </row>
    <row r="7" spans="1:6" ht="20.149999999999999" customHeight="1" x14ac:dyDescent="0.35">
      <c r="A7" s="20">
        <f>'Detailed Calculation'!G4</f>
        <v>0</v>
      </c>
      <c r="B7" s="21" t="str">
        <f>'Detailed Calculation'!G5</f>
        <v>Students</v>
      </c>
      <c r="C7" s="44" t="e">
        <f>'Detailed Calculation'!G71</f>
        <v>#DIV/0!</v>
      </c>
      <c r="D7" s="44" t="e">
        <f>'Detailed Calculation'!G74</f>
        <v>#DIV/0!</v>
      </c>
      <c r="E7" s="44">
        <f>'Detailed Calculation'!G78</f>
        <v>30</v>
      </c>
      <c r="F7" s="44">
        <f>'Detailed Calculation'!G82</f>
        <v>0</v>
      </c>
    </row>
    <row r="8" spans="1:6" ht="20.149999999999999" customHeight="1" x14ac:dyDescent="0.35">
      <c r="A8" s="20">
        <f>'Detailed Calculation'!H4</f>
        <v>0</v>
      </c>
      <c r="B8" s="21" t="str">
        <f>'Detailed Calculation'!H5</f>
        <v>Students</v>
      </c>
      <c r="C8" s="44" t="e">
        <f>'Detailed Calculation'!H71</f>
        <v>#DIV/0!</v>
      </c>
      <c r="D8" s="44" t="e">
        <f>'Detailed Calculation'!H74</f>
        <v>#DIV/0!</v>
      </c>
      <c r="E8" s="44">
        <f>'Detailed Calculation'!H78</f>
        <v>0</v>
      </c>
      <c r="F8" s="44">
        <f>'Detailed Calculation'!H82</f>
        <v>0</v>
      </c>
    </row>
    <row r="9" spans="1:6" ht="20.149999999999999" customHeight="1" x14ac:dyDescent="0.35">
      <c r="A9" s="20"/>
      <c r="B9" s="21"/>
      <c r="C9" s="44"/>
      <c r="D9" s="44"/>
      <c r="E9" s="51"/>
      <c r="F9" s="51"/>
    </row>
    <row r="11" spans="1:6" ht="54.75" customHeight="1" x14ac:dyDescent="0.35">
      <c r="A11" s="705" t="s">
        <v>100</v>
      </c>
      <c r="B11" s="705"/>
      <c r="C11" s="705"/>
      <c r="D11" s="705"/>
      <c r="E11" s="705"/>
    </row>
    <row r="12" spans="1:6" ht="63.75" customHeight="1" x14ac:dyDescent="0.35">
      <c r="A12" s="705" t="s">
        <v>104</v>
      </c>
      <c r="B12" s="705"/>
      <c r="C12" s="705"/>
      <c r="D12" s="705"/>
      <c r="E12" s="705"/>
    </row>
    <row r="13" spans="1:6" ht="63" customHeight="1" x14ac:dyDescent="0.35">
      <c r="A13" s="705" t="s">
        <v>404</v>
      </c>
      <c r="B13" s="705"/>
      <c r="C13" s="705"/>
      <c r="D13" s="705"/>
      <c r="E13" s="705"/>
    </row>
    <row r="14" spans="1:6" ht="109.5" customHeight="1" x14ac:dyDescent="0.35">
      <c r="A14" s="705" t="s">
        <v>405</v>
      </c>
      <c r="B14" s="705"/>
      <c r="C14" s="705"/>
      <c r="D14" s="705"/>
      <c r="E14" s="705"/>
    </row>
  </sheetData>
  <mergeCells count="4">
    <mergeCell ref="A13:E13"/>
    <mergeCell ref="A12:E12"/>
    <mergeCell ref="A11:E11"/>
    <mergeCell ref="A14:E14"/>
  </mergeCells>
  <printOptions horizontalCentered="1"/>
  <pageMargins left="0.25" right="0.25" top="0.75" bottom="0.75" header="0.3" footer="0.3"/>
  <pageSetup scale="90" orientation="portrait" r:id="rId1"/>
  <headerFooter scaleWithDoc="0">
    <oddFooter>&amp;L&amp;9&amp;D&amp;C&amp;9Financial Management&amp;R&amp;9&amp;A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showGridLines="0" zoomScale="90" zoomScaleNormal="90" workbookViewId="0"/>
  </sheetViews>
  <sheetFormatPr defaultColWidth="10.1796875" defaultRowHeight="15.5" x14ac:dyDescent="0.35"/>
  <cols>
    <col min="1" max="1" width="52.453125" style="24" bestFit="1" customWidth="1"/>
    <col min="2" max="2" width="13.453125" style="24" customWidth="1"/>
    <col min="3" max="3" width="12.7265625" style="24" customWidth="1"/>
    <col min="4" max="4" width="17.7265625" style="32" customWidth="1"/>
    <col min="5" max="5" width="18.453125" style="32" customWidth="1"/>
    <col min="6" max="6" width="13.81640625" style="32" bestFit="1" customWidth="1"/>
    <col min="7" max="7" width="19" style="32" bestFit="1" customWidth="1"/>
    <col min="8" max="8" width="19" style="32" customWidth="1"/>
    <col min="9" max="9" width="19.453125" style="24" bestFit="1" customWidth="1"/>
    <col min="10" max="16384" width="10.1796875" style="24"/>
  </cols>
  <sheetData>
    <row r="1" spans="1:9" ht="23.25" customHeight="1" x14ac:dyDescent="0.4">
      <c r="A1" s="433" t="s">
        <v>65</v>
      </c>
      <c r="B1" s="433"/>
      <c r="C1" s="433"/>
      <c r="D1" s="433"/>
      <c r="E1" s="433"/>
      <c r="F1" s="433"/>
      <c r="G1" s="433"/>
      <c r="H1" s="433"/>
      <c r="I1" s="433"/>
    </row>
    <row r="2" spans="1:9" ht="12.75" customHeight="1" x14ac:dyDescent="0.35">
      <c r="A2" s="49"/>
      <c r="B2" s="49"/>
      <c r="C2" s="49"/>
      <c r="D2" s="49"/>
      <c r="E2" s="72"/>
      <c r="F2" s="71"/>
      <c r="G2" s="49"/>
      <c r="H2" s="49"/>
      <c r="I2" s="49"/>
    </row>
    <row r="3" spans="1:9" ht="16" thickBot="1" x14ac:dyDescent="0.4">
      <c r="A3" s="49"/>
      <c r="B3" s="49"/>
      <c r="C3" s="49"/>
      <c r="D3" s="49"/>
      <c r="E3" s="72"/>
      <c r="F3" s="71"/>
      <c r="G3"/>
      <c r="H3"/>
      <c r="I3"/>
    </row>
    <row r="4" spans="1:9" ht="47.25" customHeight="1" thickBot="1" x14ac:dyDescent="0.4">
      <c r="A4" s="448"/>
      <c r="B4" s="449"/>
      <c r="C4" s="449"/>
      <c r="D4" s="449"/>
      <c r="E4" s="449"/>
      <c r="F4" s="450"/>
      <c r="G4" s="124"/>
      <c r="H4" s="124"/>
      <c r="I4" s="124" t="s">
        <v>5</v>
      </c>
    </row>
    <row r="5" spans="1:9" x14ac:dyDescent="0.35">
      <c r="A5" s="427" t="s">
        <v>30</v>
      </c>
      <c r="B5" s="428"/>
      <c r="C5" s="428"/>
      <c r="D5" s="428"/>
      <c r="E5" s="428"/>
      <c r="F5" s="429"/>
      <c r="G5" s="52" t="s">
        <v>422</v>
      </c>
      <c r="H5" s="52" t="s">
        <v>422</v>
      </c>
      <c r="I5" s="52" t="s">
        <v>422</v>
      </c>
    </row>
    <row r="6" spans="1:9" x14ac:dyDescent="0.35">
      <c r="A6" s="444" t="s">
        <v>113</v>
      </c>
      <c r="B6" s="445"/>
      <c r="C6" s="445"/>
      <c r="D6" s="445"/>
      <c r="E6" s="445"/>
      <c r="F6" s="446"/>
      <c r="G6" s="52">
        <v>0</v>
      </c>
      <c r="H6" s="52">
        <v>0</v>
      </c>
      <c r="I6" s="53">
        <f>SUM(G6:H6)</f>
        <v>0</v>
      </c>
    </row>
    <row r="7" spans="1:9" x14ac:dyDescent="0.35">
      <c r="A7" s="444" t="s">
        <v>114</v>
      </c>
      <c r="B7" s="445"/>
      <c r="C7" s="445"/>
      <c r="D7" s="445"/>
      <c r="E7" s="445"/>
      <c r="F7" s="446"/>
      <c r="G7" s="52">
        <v>0</v>
      </c>
      <c r="H7" s="52">
        <v>0</v>
      </c>
      <c r="I7" s="53">
        <f>SUM(G7:H7)</f>
        <v>0</v>
      </c>
    </row>
    <row r="8" spans="1:9" x14ac:dyDescent="0.35">
      <c r="A8" s="430" t="s">
        <v>24</v>
      </c>
      <c r="B8" s="431"/>
      <c r="C8" s="431"/>
      <c r="D8" s="431"/>
      <c r="E8" s="431"/>
      <c r="F8" s="432"/>
      <c r="G8" s="232">
        <f>G6+G7</f>
        <v>0</v>
      </c>
      <c r="H8" s="232">
        <f>H6+H7</f>
        <v>0</v>
      </c>
      <c r="I8" s="552">
        <f>SUM(I6:I7)</f>
        <v>0</v>
      </c>
    </row>
    <row r="9" spans="1:9" ht="12" customHeight="1" x14ac:dyDescent="0.35">
      <c r="A9" s="54"/>
      <c r="C9" s="54"/>
      <c r="D9" s="55"/>
      <c r="E9" s="55"/>
      <c r="F9" s="55"/>
      <c r="G9" s="55"/>
      <c r="H9" s="56"/>
      <c r="I9" s="57"/>
    </row>
    <row r="10" spans="1:9" x14ac:dyDescent="0.35">
      <c r="A10" s="58" t="s">
        <v>14</v>
      </c>
      <c r="B10" s="25" t="s">
        <v>68</v>
      </c>
      <c r="C10" s="25" t="s">
        <v>102</v>
      </c>
      <c r="D10" s="35" t="s">
        <v>43</v>
      </c>
      <c r="E10" s="62" t="s">
        <v>45</v>
      </c>
      <c r="F10" s="62" t="s">
        <v>47</v>
      </c>
      <c r="G10" s="30"/>
      <c r="H10" s="30"/>
      <c r="I10" s="29"/>
    </row>
    <row r="11" spans="1:9" x14ac:dyDescent="0.35">
      <c r="A11" s="146">
        <f>'University Fee Questionnaire'!A76:C76</f>
        <v>0</v>
      </c>
      <c r="B11" s="35"/>
      <c r="C11" s="147">
        <f>'University Fee Questionnaire'!D76</f>
        <v>0</v>
      </c>
      <c r="D11" s="447">
        <f>'University Fee Questionnaire'!C76</f>
        <v>0</v>
      </c>
      <c r="E11" s="68">
        <f>'University Fee Questionnaire'!D76</f>
        <v>0</v>
      </c>
      <c r="F11" s="68">
        <f>'University Fee Questionnaire'!E76</f>
        <v>0</v>
      </c>
      <c r="G11" s="67"/>
      <c r="H11" s="33"/>
      <c r="I11" s="33">
        <f>SUM(G11:H11)</f>
        <v>0</v>
      </c>
    </row>
    <row r="12" spans="1:9" x14ac:dyDescent="0.35">
      <c r="A12" s="146">
        <f>'University Fee Questionnaire'!A77:C77</f>
        <v>0</v>
      </c>
      <c r="B12" s="35"/>
      <c r="C12" s="147">
        <f>'University Fee Questionnaire'!D77</f>
        <v>0</v>
      </c>
      <c r="D12" s="447">
        <f>'University Fee Questionnaire'!C77</f>
        <v>0</v>
      </c>
      <c r="E12" s="68">
        <f>'University Fee Questionnaire'!D77</f>
        <v>0</v>
      </c>
      <c r="F12" s="68">
        <f>'University Fee Questionnaire'!E77</f>
        <v>0</v>
      </c>
      <c r="G12" s="67"/>
      <c r="H12" s="33"/>
      <c r="I12" s="33">
        <f>SUM(G12:H12)</f>
        <v>0</v>
      </c>
    </row>
    <row r="13" spans="1:9" x14ac:dyDescent="0.35">
      <c r="A13" s="440"/>
      <c r="B13" s="441"/>
      <c r="C13" s="441"/>
      <c r="D13" s="441"/>
      <c r="E13" s="441"/>
      <c r="F13" s="300" t="s">
        <v>31</v>
      </c>
      <c r="G13" s="40">
        <f>SUM(G11:G12)</f>
        <v>0</v>
      </c>
      <c r="H13" s="40">
        <f>SUM(H11:H12)</f>
        <v>0</v>
      </c>
      <c r="I13" s="40">
        <f>SUM(I11:I12)</f>
        <v>0</v>
      </c>
    </row>
    <row r="14" spans="1:9" x14ac:dyDescent="0.35">
      <c r="A14" s="436"/>
      <c r="B14" s="437"/>
      <c r="C14" s="437"/>
      <c r="D14" s="437"/>
      <c r="E14" s="437"/>
      <c r="F14" s="299" t="s">
        <v>32</v>
      </c>
      <c r="G14" s="41" t="e">
        <f>G13/G8</f>
        <v>#DIV/0!</v>
      </c>
      <c r="H14" s="41" t="e">
        <f>H13/H8</f>
        <v>#DIV/0!</v>
      </c>
      <c r="I14" s="41"/>
    </row>
    <row r="15" spans="1:9" s="55" customFormat="1" ht="12" customHeight="1" x14ac:dyDescent="0.35">
      <c r="A15" s="18"/>
      <c r="B15" s="18"/>
      <c r="C15" s="18"/>
      <c r="D15" s="18"/>
      <c r="E15" s="18"/>
      <c r="F15" s="18"/>
      <c r="G15" s="59"/>
      <c r="H15" s="59"/>
      <c r="I15" s="59"/>
    </row>
    <row r="16" spans="1:9" ht="31" x14ac:dyDescent="0.35">
      <c r="A16" s="14" t="s">
        <v>22</v>
      </c>
      <c r="B16" s="45" t="s">
        <v>7</v>
      </c>
      <c r="C16" s="45" t="s">
        <v>25</v>
      </c>
      <c r="D16" s="45" t="s">
        <v>48</v>
      </c>
      <c r="E16" s="45" t="s">
        <v>49</v>
      </c>
      <c r="F16" s="45" t="s">
        <v>42</v>
      </c>
    </row>
    <row r="17" spans="1:9" x14ac:dyDescent="0.35">
      <c r="A17" s="25"/>
      <c r="B17" s="60"/>
      <c r="C17" s="60"/>
      <c r="D17" s="73"/>
      <c r="E17" s="73"/>
      <c r="F17" s="60"/>
      <c r="G17" s="16"/>
      <c r="H17" s="16"/>
      <c r="I17" s="17">
        <f>SUM(G17:H17)</f>
        <v>0</v>
      </c>
    </row>
    <row r="18" spans="1:9" x14ac:dyDescent="0.35">
      <c r="A18" s="25"/>
      <c r="B18" s="60"/>
      <c r="C18" s="60"/>
      <c r="D18" s="73"/>
      <c r="E18" s="73"/>
      <c r="F18" s="60"/>
      <c r="G18" s="16"/>
      <c r="H18" s="16"/>
      <c r="I18" s="17">
        <f>SUM(G18:H18)</f>
        <v>0</v>
      </c>
    </row>
    <row r="19" spans="1:9" x14ac:dyDescent="0.35">
      <c r="A19" s="25"/>
      <c r="B19" s="60"/>
      <c r="C19" s="60"/>
      <c r="D19" s="73"/>
      <c r="E19" s="73"/>
      <c r="F19" s="60"/>
      <c r="G19" s="16"/>
      <c r="H19" s="16"/>
      <c r="I19" s="17">
        <f>SUM(G19:H19)</f>
        <v>0</v>
      </c>
    </row>
    <row r="20" spans="1:9" x14ac:dyDescent="0.35">
      <c r="A20" s="440"/>
      <c r="B20" s="441"/>
      <c r="C20" s="441"/>
      <c r="D20" s="441"/>
      <c r="E20" s="441"/>
      <c r="F20" s="442" t="s">
        <v>27</v>
      </c>
      <c r="G20" s="23">
        <f>SUM(G17:G19)</f>
        <v>0</v>
      </c>
      <c r="H20" s="23">
        <f t="shared" ref="H20:I20" si="0">SUM(H17:H19)</f>
        <v>0</v>
      </c>
      <c r="I20" s="23">
        <f t="shared" si="0"/>
        <v>0</v>
      </c>
    </row>
    <row r="21" spans="1:9" x14ac:dyDescent="0.35">
      <c r="A21" s="436"/>
      <c r="B21" s="437"/>
      <c r="C21" s="437"/>
      <c r="D21" s="437"/>
      <c r="E21" s="437"/>
      <c r="F21" s="443" t="s">
        <v>33</v>
      </c>
      <c r="G21" s="22" t="e">
        <f>G20/G8</f>
        <v>#DIV/0!</v>
      </c>
      <c r="H21" s="22" t="e">
        <f>H20/H8</f>
        <v>#DIV/0!</v>
      </c>
      <c r="I21" s="22"/>
    </row>
    <row r="22" spans="1:9" s="32" customFormat="1" ht="12" customHeight="1" x14ac:dyDescent="0.35">
      <c r="A22" s="18"/>
      <c r="B22" s="18"/>
      <c r="C22" s="18"/>
      <c r="D22" s="18"/>
      <c r="E22" s="18"/>
      <c r="F22" s="18"/>
      <c r="G22" s="61"/>
      <c r="H22" s="61"/>
      <c r="I22" s="61"/>
    </row>
    <row r="23" spans="1:9" ht="31.5" customHeight="1" x14ac:dyDescent="0.35">
      <c r="A23" s="173" t="s">
        <v>23</v>
      </c>
      <c r="B23" s="35"/>
      <c r="C23" s="35" t="s">
        <v>8</v>
      </c>
      <c r="D23" s="35" t="s">
        <v>36</v>
      </c>
      <c r="E23" s="45" t="s">
        <v>25</v>
      </c>
      <c r="F23" s="63" t="s">
        <v>41</v>
      </c>
    </row>
    <row r="24" spans="1:9" x14ac:dyDescent="0.35">
      <c r="A24" s="36"/>
      <c r="B24" s="26"/>
      <c r="C24" s="26"/>
      <c r="D24" s="26"/>
      <c r="E24" s="37"/>
      <c r="F24" s="60"/>
      <c r="G24" s="26"/>
      <c r="H24" s="27"/>
      <c r="I24" s="28">
        <f>SUM(G24:H24)</f>
        <v>0</v>
      </c>
    </row>
    <row r="25" spans="1:9" x14ac:dyDescent="0.35">
      <c r="A25" s="36"/>
      <c r="B25" s="26"/>
      <c r="C25" s="26"/>
      <c r="D25" s="26"/>
      <c r="E25" s="37"/>
      <c r="F25" s="60"/>
      <c r="G25" s="26"/>
      <c r="H25" s="27"/>
      <c r="I25" s="28">
        <f>SUM(G25:H25)</f>
        <v>0</v>
      </c>
    </row>
    <row r="26" spans="1:9" x14ac:dyDescent="0.35">
      <c r="A26" s="440"/>
      <c r="B26" s="441"/>
      <c r="C26" s="441"/>
      <c r="D26" s="441"/>
      <c r="E26" s="441"/>
      <c r="F26" s="300" t="s">
        <v>34</v>
      </c>
      <c r="G26" s="23">
        <f>SUM(G24:G25)</f>
        <v>0</v>
      </c>
      <c r="H26" s="23">
        <f>SUM(H24:H25)</f>
        <v>0</v>
      </c>
      <c r="I26" s="23">
        <f>SUM(I24:I25)</f>
        <v>0</v>
      </c>
    </row>
    <row r="27" spans="1:9" x14ac:dyDescent="0.35">
      <c r="A27" s="436"/>
      <c r="B27" s="437"/>
      <c r="C27" s="437"/>
      <c r="D27" s="437"/>
      <c r="E27" s="437"/>
      <c r="F27" s="299" t="s">
        <v>35</v>
      </c>
      <c r="G27" s="41" t="e">
        <f>G26/G8</f>
        <v>#DIV/0!</v>
      </c>
      <c r="H27" s="41" t="e">
        <f>H26/H8</f>
        <v>#DIV/0!</v>
      </c>
      <c r="I27" s="41"/>
    </row>
    <row r="28" spans="1:9" s="32" customFormat="1" ht="12.75" customHeight="1" x14ac:dyDescent="0.35">
      <c r="A28" s="18"/>
      <c r="B28" s="18"/>
      <c r="C28" s="18"/>
      <c r="D28" s="18"/>
      <c r="E28" s="18"/>
      <c r="F28" s="18"/>
      <c r="G28" s="59"/>
      <c r="H28" s="59"/>
      <c r="I28" s="59"/>
    </row>
    <row r="29" spans="1:9" x14ac:dyDescent="0.35">
      <c r="A29" s="14" t="s">
        <v>15</v>
      </c>
      <c r="B29" s="25"/>
      <c r="C29" s="35" t="s">
        <v>8</v>
      </c>
      <c r="D29" s="35" t="s">
        <v>36</v>
      </c>
      <c r="E29" s="63" t="s">
        <v>66</v>
      </c>
      <c r="F29" s="63" t="s">
        <v>46</v>
      </c>
    </row>
    <row r="30" spans="1:9" x14ac:dyDescent="0.35">
      <c r="A30" s="193"/>
      <c r="B30" s="193"/>
      <c r="C30" s="193"/>
      <c r="D30" s="193"/>
      <c r="E30" s="74"/>
      <c r="F30" s="70"/>
      <c r="G30" s="27" t="e">
        <f>($G$8/(SUM($G$8:$H$8))*$I30)</f>
        <v>#DIV/0!</v>
      </c>
      <c r="H30" s="27" t="e">
        <f>($H$8/(SUM($G$8:$H$8))*$I30)</f>
        <v>#DIV/0!</v>
      </c>
      <c r="I30" s="28">
        <v>0</v>
      </c>
    </row>
    <row r="31" spans="1:9" x14ac:dyDescent="0.35">
      <c r="A31" s="193"/>
      <c r="B31" s="193"/>
      <c r="C31" s="193"/>
      <c r="D31" s="193"/>
      <c r="E31" s="74"/>
      <c r="F31" s="186"/>
      <c r="G31" s="27" t="e">
        <f>($G$8/(SUM($G$8:$H$8))*$I31)</f>
        <v>#DIV/0!</v>
      </c>
      <c r="H31" s="27" t="e">
        <f>($H$8/(SUM($G$8:$H$8))*$I31)</f>
        <v>#DIV/0!</v>
      </c>
      <c r="I31" s="28">
        <v>0</v>
      </c>
    </row>
    <row r="32" spans="1:9" x14ac:dyDescent="0.35">
      <c r="A32" s="193"/>
      <c r="B32" s="193"/>
      <c r="C32" s="193"/>
      <c r="D32" s="193"/>
      <c r="E32" s="74"/>
      <c r="F32" s="70"/>
      <c r="G32" s="27" t="e">
        <f>($G$8/(SUM($G$8:$H$8))*$I32)</f>
        <v>#DIV/0!</v>
      </c>
      <c r="H32" s="27" t="e">
        <f>($H$8/(SUM($G$8:$H$8))*$I32)</f>
        <v>#DIV/0!</v>
      </c>
      <c r="I32" s="28">
        <v>0</v>
      </c>
    </row>
    <row r="33" spans="1:9" x14ac:dyDescent="0.35">
      <c r="A33" s="438"/>
      <c r="B33" s="439"/>
      <c r="C33" s="439"/>
      <c r="D33" s="439"/>
      <c r="E33" s="439"/>
      <c r="F33" s="301" t="s">
        <v>37</v>
      </c>
      <c r="G33" s="23" t="e">
        <f>SUM(G30:G32)</f>
        <v>#DIV/0!</v>
      </c>
      <c r="H33" s="23" t="e">
        <f t="shared" ref="H33:I33" si="1">SUM(H30:H32)</f>
        <v>#DIV/0!</v>
      </c>
      <c r="I33" s="23">
        <f t="shared" si="1"/>
        <v>0</v>
      </c>
    </row>
    <row r="34" spans="1:9" x14ac:dyDescent="0.35">
      <c r="A34" s="436"/>
      <c r="B34" s="437"/>
      <c r="C34" s="437"/>
      <c r="D34" s="437"/>
      <c r="E34" s="437"/>
      <c r="F34" s="299" t="s">
        <v>38</v>
      </c>
      <c r="G34" s="22" t="e">
        <f>G33/G8</f>
        <v>#DIV/0!</v>
      </c>
      <c r="H34" s="22" t="e">
        <f>H33/H8</f>
        <v>#DIV/0!</v>
      </c>
      <c r="I34" s="22"/>
    </row>
    <row r="35" spans="1:9" s="32" customFormat="1" ht="12" customHeight="1" x14ac:dyDescent="0.35">
      <c r="A35" s="18"/>
      <c r="B35" s="18"/>
      <c r="C35" s="18"/>
      <c r="D35" s="18"/>
      <c r="E35" s="18"/>
      <c r="F35" s="18"/>
      <c r="G35" s="61"/>
      <c r="H35" s="61"/>
      <c r="I35" s="61"/>
    </row>
    <row r="36" spans="1:9" x14ac:dyDescent="0.35">
      <c r="A36" s="14" t="s">
        <v>19</v>
      </c>
      <c r="B36" s="25"/>
      <c r="C36" s="35" t="s">
        <v>410</v>
      </c>
      <c r="D36" s="35" t="s">
        <v>8</v>
      </c>
      <c r="E36" s="63" t="s">
        <v>66</v>
      </c>
      <c r="F36" s="63" t="s">
        <v>46</v>
      </c>
      <c r="H36" s="34"/>
    </row>
    <row r="37" spans="1:9" s="32" customFormat="1" x14ac:dyDescent="0.35">
      <c r="A37" s="558"/>
      <c r="B37" s="558"/>
      <c r="C37" s="558"/>
      <c r="D37" s="558"/>
      <c r="E37" s="558"/>
      <c r="F37" s="69"/>
      <c r="G37" s="27" t="e">
        <f t="shared" ref="G37:G45" si="2">($G$8/(SUM($G$8:$H$8))*$I37)</f>
        <v>#DIV/0!</v>
      </c>
      <c r="H37" s="27"/>
      <c r="I37" s="27"/>
    </row>
    <row r="38" spans="1:9" x14ac:dyDescent="0.35">
      <c r="A38" s="133"/>
      <c r="B38" s="133"/>
      <c r="C38" s="133"/>
      <c r="D38" s="551"/>
      <c r="E38" s="133"/>
      <c r="F38" s="69"/>
      <c r="G38" s="27" t="e">
        <f t="shared" si="2"/>
        <v>#DIV/0!</v>
      </c>
      <c r="H38" s="27"/>
      <c r="I38" s="28">
        <f t="shared" ref="I38:I45" si="3">D38*C38</f>
        <v>0</v>
      </c>
    </row>
    <row r="39" spans="1:9" x14ac:dyDescent="0.35">
      <c r="A39" s="133"/>
      <c r="B39" s="133"/>
      <c r="C39" s="133"/>
      <c r="D39" s="551"/>
      <c r="E39" s="133"/>
      <c r="F39" s="69"/>
      <c r="G39" s="27" t="e">
        <f t="shared" si="2"/>
        <v>#DIV/0!</v>
      </c>
      <c r="H39" s="27"/>
      <c r="I39" s="28">
        <f t="shared" si="3"/>
        <v>0</v>
      </c>
    </row>
    <row r="40" spans="1:9" x14ac:dyDescent="0.35">
      <c r="A40" s="133"/>
      <c r="B40" s="133"/>
      <c r="C40" s="133"/>
      <c r="D40" s="551"/>
      <c r="E40" s="133"/>
      <c r="F40" s="69"/>
      <c r="G40" s="27" t="e">
        <f t="shared" si="2"/>
        <v>#DIV/0!</v>
      </c>
      <c r="H40" s="27"/>
      <c r="I40" s="28">
        <f t="shared" si="3"/>
        <v>0</v>
      </c>
    </row>
    <row r="41" spans="1:9" x14ac:dyDescent="0.35">
      <c r="A41" s="133"/>
      <c r="B41" s="133"/>
      <c r="C41" s="133"/>
      <c r="D41" s="551"/>
      <c r="E41" s="133"/>
      <c r="F41" s="69"/>
      <c r="G41" s="27" t="e">
        <f t="shared" si="2"/>
        <v>#DIV/0!</v>
      </c>
      <c r="H41" s="27"/>
      <c r="I41" s="28">
        <f t="shared" si="3"/>
        <v>0</v>
      </c>
    </row>
    <row r="42" spans="1:9" x14ac:dyDescent="0.35">
      <c r="A42" s="133"/>
      <c r="B42" s="133"/>
      <c r="C42" s="133"/>
      <c r="D42" s="551"/>
      <c r="E42" s="133"/>
      <c r="F42" s="69"/>
      <c r="G42" s="27" t="e">
        <f t="shared" si="2"/>
        <v>#DIV/0!</v>
      </c>
      <c r="H42" s="27"/>
      <c r="I42" s="28">
        <f t="shared" si="3"/>
        <v>0</v>
      </c>
    </row>
    <row r="43" spans="1:9" x14ac:dyDescent="0.35">
      <c r="A43" s="133"/>
      <c r="B43" s="133"/>
      <c r="C43" s="133"/>
      <c r="D43" s="551"/>
      <c r="E43" s="133"/>
      <c r="F43" s="69"/>
      <c r="G43" s="27" t="e">
        <f t="shared" si="2"/>
        <v>#DIV/0!</v>
      </c>
      <c r="H43" s="27"/>
      <c r="I43" s="28">
        <f t="shared" si="3"/>
        <v>0</v>
      </c>
    </row>
    <row r="44" spans="1:9" x14ac:dyDescent="0.35">
      <c r="A44" s="133"/>
      <c r="B44" s="133"/>
      <c r="C44" s="133"/>
      <c r="D44" s="551"/>
      <c r="E44" s="133"/>
      <c r="F44" s="69"/>
      <c r="G44" s="27" t="e">
        <f t="shared" si="2"/>
        <v>#DIV/0!</v>
      </c>
      <c r="H44" s="27"/>
      <c r="I44" s="28">
        <f t="shared" si="3"/>
        <v>0</v>
      </c>
    </row>
    <row r="45" spans="1:9" x14ac:dyDescent="0.35">
      <c r="A45" s="133"/>
      <c r="B45" s="133"/>
      <c r="C45" s="133"/>
      <c r="D45" s="551"/>
      <c r="E45" s="133"/>
      <c r="F45" s="69"/>
      <c r="G45" s="27" t="e">
        <f t="shared" si="2"/>
        <v>#DIV/0!</v>
      </c>
      <c r="H45" s="27"/>
      <c r="I45" s="28">
        <f t="shared" si="3"/>
        <v>0</v>
      </c>
    </row>
    <row r="46" spans="1:9" x14ac:dyDescent="0.35">
      <c r="A46" s="434"/>
      <c r="B46" s="435"/>
      <c r="C46" s="435"/>
      <c r="D46" s="435"/>
      <c r="E46" s="435"/>
      <c r="F46" s="298" t="s">
        <v>39</v>
      </c>
      <c r="G46" s="23" t="e">
        <f>SUM(G37:G45)</f>
        <v>#DIV/0!</v>
      </c>
      <c r="H46" s="23">
        <f>SUM(H37:H45)</f>
        <v>0</v>
      </c>
      <c r="I46" s="23">
        <f>SUM(I37:I45)</f>
        <v>0</v>
      </c>
    </row>
    <row r="47" spans="1:9" x14ac:dyDescent="0.35">
      <c r="A47" s="436"/>
      <c r="B47" s="437"/>
      <c r="C47" s="437"/>
      <c r="D47" s="437"/>
      <c r="E47" s="437"/>
      <c r="F47" s="299" t="s">
        <v>40</v>
      </c>
      <c r="G47" s="22" t="e">
        <f>G46/G8</f>
        <v>#DIV/0!</v>
      </c>
      <c r="H47" s="22" t="e">
        <f>H46/H8</f>
        <v>#DIV/0!</v>
      </c>
      <c r="I47" s="22"/>
    </row>
    <row r="48" spans="1:9" s="32" customFormat="1" ht="12" customHeight="1" x14ac:dyDescent="0.35">
      <c r="A48" s="18"/>
      <c r="B48" s="18"/>
      <c r="C48" s="18"/>
      <c r="D48" s="18"/>
      <c r="E48" s="18"/>
      <c r="F48" s="18"/>
      <c r="G48" s="61"/>
      <c r="H48" s="61"/>
      <c r="I48" s="61"/>
    </row>
    <row r="49" spans="1:9" x14ac:dyDescent="0.35">
      <c r="A49" s="14" t="s">
        <v>414</v>
      </c>
      <c r="B49" s="25"/>
      <c r="C49" s="35" t="s">
        <v>410</v>
      </c>
      <c r="D49" s="35" t="s">
        <v>8</v>
      </c>
      <c r="E49" s="63" t="s">
        <v>66</v>
      </c>
      <c r="F49" s="63" t="s">
        <v>46</v>
      </c>
      <c r="H49" s="34"/>
    </row>
    <row r="50" spans="1:9" x14ac:dyDescent="0.35">
      <c r="A50" s="133"/>
      <c r="B50" s="133"/>
      <c r="C50" s="133"/>
      <c r="D50" s="551"/>
      <c r="E50" s="133"/>
      <c r="F50" s="69"/>
      <c r="G50" s="27" t="e">
        <f>($G$8/(SUM($G$8:$H$8))*$I50)</f>
        <v>#DIV/0!</v>
      </c>
      <c r="H50" s="27" t="e">
        <f>($H$8/(SUM($G$8:$H$8))*$I50)</f>
        <v>#DIV/0!</v>
      </c>
      <c r="I50" s="28">
        <v>0</v>
      </c>
    </row>
    <row r="51" spans="1:9" x14ac:dyDescent="0.35">
      <c r="A51" s="133"/>
      <c r="B51" s="133"/>
      <c r="C51" s="133"/>
      <c r="D51" s="551"/>
      <c r="E51" s="133"/>
      <c r="F51" s="69"/>
      <c r="G51" s="27" t="e">
        <f>($G$8/(SUM($G$8:$H$8))*$I51)</f>
        <v>#DIV/0!</v>
      </c>
      <c r="H51" s="27" t="e">
        <f>($H$8/(SUM($G$8:$H$8))*$I51)</f>
        <v>#DIV/0!</v>
      </c>
      <c r="I51" s="28">
        <f>D51*C51</f>
        <v>0</v>
      </c>
    </row>
    <row r="52" spans="1:9" x14ac:dyDescent="0.35">
      <c r="A52" s="133"/>
      <c r="B52" s="133"/>
      <c r="C52" s="133"/>
      <c r="D52" s="551"/>
      <c r="E52" s="133"/>
      <c r="F52" s="69"/>
      <c r="G52" s="27" t="e">
        <f>($G$8/(SUM($G$8:$H$8))*$I52)</f>
        <v>#DIV/0!</v>
      </c>
      <c r="H52" s="27"/>
      <c r="I52" s="28">
        <f>D52*C52</f>
        <v>0</v>
      </c>
    </row>
    <row r="53" spans="1:9" x14ac:dyDescent="0.35">
      <c r="A53" s="75"/>
      <c r="B53" s="25"/>
      <c r="C53" s="133"/>
      <c r="D53" s="557"/>
      <c r="E53" s="133"/>
      <c r="F53" s="69"/>
      <c r="G53" s="27" t="e">
        <f>($G$8/(SUM($G$8:$H$8))*$I53)</f>
        <v>#DIV/0!</v>
      </c>
      <c r="H53" s="27" t="e">
        <f>($H$8/(SUM($G$8:$H$8))*$I53)</f>
        <v>#DIV/0!</v>
      </c>
      <c r="I53" s="28">
        <f>D53*C53</f>
        <v>0</v>
      </c>
    </row>
    <row r="54" spans="1:9" x14ac:dyDescent="0.35">
      <c r="A54" s="434"/>
      <c r="B54" s="435"/>
      <c r="C54" s="435"/>
      <c r="D54" s="435"/>
      <c r="E54" s="435"/>
      <c r="F54" s="298" t="s">
        <v>415</v>
      </c>
      <c r="G54" s="23" t="e">
        <f>SUM(G50:G53)</f>
        <v>#DIV/0!</v>
      </c>
      <c r="H54" s="23" t="e">
        <f>SUM(H50:H53)</f>
        <v>#DIV/0!</v>
      </c>
      <c r="I54" s="23">
        <f>SUM(I50:I53)</f>
        <v>0</v>
      </c>
    </row>
    <row r="55" spans="1:9" x14ac:dyDescent="0.35">
      <c r="A55" s="436"/>
      <c r="B55" s="437"/>
      <c r="C55" s="437"/>
      <c r="D55" s="437"/>
      <c r="E55" s="437"/>
      <c r="F55" s="299" t="s">
        <v>416</v>
      </c>
      <c r="G55" s="22" t="e">
        <f>G54/G8</f>
        <v>#DIV/0!</v>
      </c>
      <c r="H55" s="22" t="e">
        <f>H54/H8</f>
        <v>#DIV/0!</v>
      </c>
      <c r="I55" s="22"/>
    </row>
    <row r="56" spans="1:9" s="32" customFormat="1" ht="12" customHeight="1" x14ac:dyDescent="0.35">
      <c r="A56" s="18"/>
      <c r="B56" s="18"/>
      <c r="C56" s="18"/>
      <c r="D56" s="18"/>
      <c r="E56" s="18"/>
      <c r="F56" s="18"/>
      <c r="G56" s="61"/>
      <c r="H56" s="61"/>
      <c r="I56" s="61"/>
    </row>
    <row r="57" spans="1:9" s="32" customFormat="1" x14ac:dyDescent="0.35">
      <c r="A57" s="14" t="s">
        <v>417</v>
      </c>
      <c r="B57" s="25"/>
      <c r="C57" s="35" t="s">
        <v>410</v>
      </c>
      <c r="D57" s="35" t="s">
        <v>8</v>
      </c>
      <c r="E57" s="63" t="s">
        <v>66</v>
      </c>
      <c r="F57" s="63" t="s">
        <v>46</v>
      </c>
      <c r="H57" s="34"/>
      <c r="I57" s="24"/>
    </row>
    <row r="58" spans="1:9" s="32" customFormat="1" x14ac:dyDescent="0.35">
      <c r="A58" s="133"/>
      <c r="B58" s="133"/>
      <c r="C58" s="133"/>
      <c r="D58" s="551"/>
      <c r="E58" s="133"/>
      <c r="F58" s="69"/>
      <c r="G58" s="27" t="e">
        <f>($G$8/(SUM($G$8:$H$8))*$I58)</f>
        <v>#DIV/0!</v>
      </c>
      <c r="H58" s="27" t="e">
        <f>($H$8/(SUM($G$8:$H$8))*$I58)</f>
        <v>#DIV/0!</v>
      </c>
      <c r="I58" s="28">
        <v>0</v>
      </c>
    </row>
    <row r="59" spans="1:9" s="32" customFormat="1" x14ac:dyDescent="0.35">
      <c r="A59" s="75"/>
      <c r="B59" s="25"/>
      <c r="C59" s="133"/>
      <c r="D59" s="551"/>
      <c r="E59" s="70"/>
      <c r="F59" s="70"/>
      <c r="G59" s="27" t="e">
        <f>($G$8/(SUM($G$8:$H$8))*$I59)</f>
        <v>#DIV/0!</v>
      </c>
      <c r="H59" s="27" t="e">
        <f>($H$8/(SUM($G$8:$H$8))*$I59)</f>
        <v>#DIV/0!</v>
      </c>
      <c r="I59" s="28">
        <v>0</v>
      </c>
    </row>
    <row r="60" spans="1:9" s="32" customFormat="1" x14ac:dyDescent="0.35">
      <c r="A60" s="434"/>
      <c r="B60" s="435"/>
      <c r="C60" s="435"/>
      <c r="D60" s="435"/>
      <c r="E60" s="435"/>
      <c r="F60" s="298" t="s">
        <v>418</v>
      </c>
      <c r="G60" s="23" t="e">
        <f>SUM(G58:G59)</f>
        <v>#DIV/0!</v>
      </c>
      <c r="H60" s="23" t="e">
        <f>SUM(H58:H59)</f>
        <v>#DIV/0!</v>
      </c>
      <c r="I60" s="23">
        <f>SUM(I58:I59)</f>
        <v>0</v>
      </c>
    </row>
    <row r="61" spans="1:9" s="32" customFormat="1" x14ac:dyDescent="0.35">
      <c r="A61" s="436"/>
      <c r="B61" s="437"/>
      <c r="C61" s="437"/>
      <c r="D61" s="437"/>
      <c r="E61" s="437"/>
      <c r="F61" s="299" t="s">
        <v>419</v>
      </c>
      <c r="G61" s="143" t="e">
        <f>G60/G8</f>
        <v>#DIV/0!</v>
      </c>
      <c r="H61" s="143" t="e">
        <f>H60/H8</f>
        <v>#DIV/0!</v>
      </c>
      <c r="I61" s="143"/>
    </row>
    <row r="62" spans="1:9" s="32" customFormat="1" x14ac:dyDescent="0.35">
      <c r="A62" s="18"/>
      <c r="B62" s="18"/>
      <c r="C62" s="18"/>
      <c r="D62" s="18"/>
      <c r="E62" s="18"/>
      <c r="F62" s="18"/>
      <c r="G62" s="61"/>
      <c r="H62" s="61"/>
      <c r="I62" s="61"/>
    </row>
    <row r="63" spans="1:9" x14ac:dyDescent="0.35">
      <c r="A63" s="126" t="s">
        <v>26</v>
      </c>
      <c r="B63" s="127"/>
      <c r="C63" s="127"/>
      <c r="D63" s="127"/>
      <c r="E63" s="127"/>
      <c r="F63" s="127"/>
      <c r="G63" s="128" t="e">
        <f>G13+G20+G26+G33+G46+G54+G60</f>
        <v>#DIV/0!</v>
      </c>
      <c r="H63" s="128" t="e">
        <f>H13+H20+H26+H33+H46+H54+H60</f>
        <v>#DIV/0!</v>
      </c>
      <c r="I63" s="128">
        <f>I13+I20+I26+I33+I46+I54+I60</f>
        <v>0</v>
      </c>
    </row>
    <row r="64" spans="1:9" ht="12" customHeight="1" x14ac:dyDescent="0.35">
      <c r="H64" s="38"/>
      <c r="I64" s="31"/>
    </row>
    <row r="65" spans="1:10" x14ac:dyDescent="0.35">
      <c r="A65" s="126" t="s">
        <v>95</v>
      </c>
      <c r="B65" s="127"/>
      <c r="C65" s="127"/>
      <c r="D65" s="127"/>
      <c r="E65" s="127"/>
      <c r="F65" s="127"/>
      <c r="G65" s="547" t="e">
        <f>G63/G8</f>
        <v>#DIV/0!</v>
      </c>
      <c r="H65" s="128" t="e">
        <f>H63/H8</f>
        <v>#DIV/0!</v>
      </c>
      <c r="I65" s="128"/>
    </row>
    <row r="66" spans="1:10" s="32" customFormat="1" x14ac:dyDescent="0.35">
      <c r="A66" s="64"/>
      <c r="G66" s="175"/>
      <c r="H66" s="65"/>
      <c r="I66" s="65"/>
    </row>
    <row r="67" spans="1:10" s="32" customFormat="1" x14ac:dyDescent="0.35">
      <c r="A67" s="187" t="s">
        <v>94</v>
      </c>
      <c r="B67" s="176"/>
      <c r="C67" s="176"/>
      <c r="D67" s="176"/>
      <c r="E67" s="176"/>
      <c r="F67" s="176"/>
      <c r="G67" s="183">
        <v>0</v>
      </c>
      <c r="H67" s="183">
        <v>0</v>
      </c>
      <c r="I67" s="183"/>
    </row>
    <row r="68" spans="1:10" s="32" customFormat="1" x14ac:dyDescent="0.35">
      <c r="A68" s="187" t="s">
        <v>108</v>
      </c>
      <c r="B68" s="176"/>
      <c r="C68" s="176"/>
      <c r="D68" s="176"/>
      <c r="E68" s="176"/>
      <c r="F68" s="176"/>
      <c r="G68" s="183">
        <v>0</v>
      </c>
      <c r="H68" s="183">
        <v>0</v>
      </c>
      <c r="I68" s="183"/>
    </row>
    <row r="69" spans="1:10" s="32" customFormat="1" x14ac:dyDescent="0.35">
      <c r="A69" s="187" t="s">
        <v>109</v>
      </c>
      <c r="B69" s="176"/>
      <c r="C69" s="176"/>
      <c r="D69" s="176"/>
      <c r="E69" s="176"/>
      <c r="F69" s="176"/>
      <c r="G69" s="671" t="e">
        <f>(((0-(0*0.13))/G65)-1)*G65</f>
        <v>#DIV/0!</v>
      </c>
      <c r="H69" s="183">
        <v>0</v>
      </c>
      <c r="I69" s="183"/>
    </row>
    <row r="70" spans="1:10" s="32" customFormat="1" x14ac:dyDescent="0.35">
      <c r="A70" s="179"/>
      <c r="G70" s="65"/>
      <c r="H70" s="65"/>
      <c r="I70" s="65"/>
    </row>
    <row r="71" spans="1:10" s="32" customFormat="1" x14ac:dyDescent="0.35">
      <c r="A71" s="177" t="s">
        <v>107</v>
      </c>
      <c r="B71" s="48"/>
      <c r="C71" s="48"/>
      <c r="D71" s="48"/>
      <c r="E71" s="48"/>
      <c r="F71" s="48"/>
      <c r="G71" s="178" t="e">
        <f>SUM(G65:G69)</f>
        <v>#DIV/0!</v>
      </c>
      <c r="H71" s="178" t="e">
        <f>SUM(H65:H69)</f>
        <v>#DIV/0!</v>
      </c>
      <c r="I71" s="178"/>
    </row>
    <row r="72" spans="1:10" x14ac:dyDescent="0.35">
      <c r="A72" s="64"/>
      <c r="B72" s="32"/>
      <c r="C72" s="32"/>
      <c r="G72" s="65"/>
      <c r="H72" s="65"/>
      <c r="I72" s="65"/>
    </row>
    <row r="73" spans="1:10" x14ac:dyDescent="0.35">
      <c r="A73" s="24" t="s">
        <v>70</v>
      </c>
      <c r="G73" s="160" t="e">
        <f>G74*0.13</f>
        <v>#DIV/0!</v>
      </c>
      <c r="H73" s="160" t="e">
        <f>H74*0.13</f>
        <v>#DIV/0!</v>
      </c>
      <c r="I73" s="125"/>
    </row>
    <row r="74" spans="1:10" x14ac:dyDescent="0.35">
      <c r="A74" s="129" t="s">
        <v>110</v>
      </c>
      <c r="B74" s="108"/>
      <c r="C74" s="108"/>
      <c r="D74" s="108"/>
      <c r="E74" s="108"/>
      <c r="F74" s="108"/>
      <c r="G74" s="109" t="e">
        <f>G71/0.87</f>
        <v>#DIV/0!</v>
      </c>
      <c r="H74" s="109" t="e">
        <f>H71/0.87</f>
        <v>#DIV/0!</v>
      </c>
      <c r="I74" s="109"/>
      <c r="J74" s="161"/>
    </row>
    <row r="75" spans="1:10" ht="15" hidden="1" customHeight="1" x14ac:dyDescent="0.35">
      <c r="G75" s="42"/>
      <c r="H75" s="42"/>
      <c r="I75" s="42"/>
    </row>
    <row r="76" spans="1:10" hidden="1" x14ac:dyDescent="0.35">
      <c r="A76" s="180" t="s">
        <v>101</v>
      </c>
      <c r="B76" s="181"/>
      <c r="C76" s="181"/>
      <c r="D76" s="181"/>
      <c r="E76" s="181"/>
      <c r="F76" s="181"/>
      <c r="G76" s="182" t="e">
        <f>((G78-(G78*0.13))/G65)-1</f>
        <v>#DIV/0!</v>
      </c>
      <c r="H76" s="182" t="e">
        <f>((H78-(H78*0.13))/H65)-1</f>
        <v>#DIV/0!</v>
      </c>
      <c r="I76" s="182"/>
    </row>
    <row r="77" spans="1:10" s="32" customFormat="1" hidden="1" x14ac:dyDescent="0.35">
      <c r="A77" s="64"/>
      <c r="G77" s="66"/>
      <c r="H77" s="66"/>
      <c r="I77" s="66"/>
    </row>
    <row r="78" spans="1:10" hidden="1" x14ac:dyDescent="0.35">
      <c r="A78" s="19" t="s">
        <v>408</v>
      </c>
      <c r="B78" s="39"/>
      <c r="C78" s="39"/>
      <c r="D78" s="39"/>
      <c r="E78" s="39"/>
      <c r="F78" s="39"/>
      <c r="G78" s="43">
        <v>30</v>
      </c>
      <c r="H78" s="43">
        <v>0</v>
      </c>
      <c r="I78" s="43"/>
    </row>
    <row r="79" spans="1:10" hidden="1" x14ac:dyDescent="0.35"/>
    <row r="80" spans="1:10" hidden="1" x14ac:dyDescent="0.35">
      <c r="A80" s="180" t="s">
        <v>101</v>
      </c>
      <c r="B80" s="181"/>
      <c r="C80" s="181"/>
      <c r="D80" s="181"/>
      <c r="E80" s="181"/>
      <c r="F80" s="181"/>
      <c r="G80" s="182" t="e">
        <f>((G82-(G82*0.13))/G69)-1</f>
        <v>#DIV/0!</v>
      </c>
      <c r="H80" s="182" t="e">
        <f>((H82-(H82*0.13))/H69)-1</f>
        <v>#DIV/0!</v>
      </c>
      <c r="I80" s="182"/>
    </row>
    <row r="81" spans="1:9" s="32" customFormat="1" hidden="1" x14ac:dyDescent="0.35">
      <c r="A81" s="64"/>
      <c r="G81" s="66"/>
      <c r="H81" s="66"/>
      <c r="I81" s="66"/>
    </row>
    <row r="82" spans="1:9" hidden="1" x14ac:dyDescent="0.35">
      <c r="A82" s="19" t="s">
        <v>409</v>
      </c>
      <c r="B82" s="39"/>
      <c r="C82" s="39"/>
      <c r="D82" s="39"/>
      <c r="E82" s="39"/>
      <c r="F82" s="39"/>
      <c r="G82" s="43">
        <v>0</v>
      </c>
      <c r="H82" s="43">
        <v>0</v>
      </c>
      <c r="I82" s="43"/>
    </row>
    <row r="83" spans="1:9" hidden="1" x14ac:dyDescent="0.35">
      <c r="G83" s="185"/>
    </row>
  </sheetData>
  <printOptions horizontalCentered="1"/>
  <pageMargins left="0" right="0" top="0" bottom="0" header="0" footer="0"/>
  <pageSetup scale="52" orientation="landscape" r:id="rId1"/>
  <headerFooter scaleWithDoc="0">
    <oddFooter>&amp;L&amp;9&amp;D&amp;C&amp;9Financial Management&amp;R&amp;9&amp;A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0"/>
  <sheetViews>
    <sheetView showGridLines="0" topLeftCell="A3" zoomScale="80" zoomScaleNormal="80" workbookViewId="0">
      <selection activeCell="A3" sqref="A3"/>
    </sheetView>
  </sheetViews>
  <sheetFormatPr defaultColWidth="10.1796875" defaultRowHeight="15.5" x14ac:dyDescent="0.35"/>
  <cols>
    <col min="1" max="1" width="63.54296875" style="2" customWidth="1"/>
    <col min="2" max="2" width="17.1796875" style="2" bestFit="1" customWidth="1"/>
    <col min="3" max="3" width="8.453125" style="2" customWidth="1"/>
    <col min="4" max="4" width="17.1796875" style="2" bestFit="1" customWidth="1"/>
    <col min="5" max="5" width="8.453125" style="2" customWidth="1"/>
    <col min="6" max="7" width="18.26953125" style="2" customWidth="1"/>
    <col min="8" max="8" width="12.81640625" style="2" customWidth="1"/>
    <col min="9" max="9" width="16.54296875" style="2" bestFit="1" customWidth="1"/>
    <col min="10" max="10" width="12.7265625" style="2" bestFit="1" customWidth="1"/>
    <col min="11" max="11" width="13.81640625" style="2" bestFit="1" customWidth="1"/>
    <col min="12" max="16384" width="10.1796875" style="2"/>
  </cols>
  <sheetData>
    <row r="1" spans="1:14" ht="18.5" x14ac:dyDescent="0.45">
      <c r="A1" s="425" t="s">
        <v>387</v>
      </c>
      <c r="B1" s="425"/>
      <c r="C1" s="425"/>
      <c r="D1" s="425"/>
      <c r="E1" s="425"/>
      <c r="F1" s="1"/>
      <c r="G1" s="1"/>
      <c r="H1" s="1"/>
    </row>
    <row r="2" spans="1:14" x14ac:dyDescent="0.35">
      <c r="F2" s="3"/>
      <c r="G2" s="3"/>
      <c r="H2" s="3"/>
    </row>
    <row r="3" spans="1:14" ht="51.75" customHeight="1" x14ac:dyDescent="0.35">
      <c r="A3" s="189" t="s">
        <v>29</v>
      </c>
      <c r="B3" s="190">
        <f>'Detailed Calculation'!G4</f>
        <v>0</v>
      </c>
      <c r="C3" s="191" t="s">
        <v>91</v>
      </c>
      <c r="D3" s="190">
        <f>'Detailed Calculation'!H4</f>
        <v>0</v>
      </c>
      <c r="E3" s="191" t="s">
        <v>91</v>
      </c>
      <c r="F3" s="4"/>
      <c r="G3" s="4"/>
      <c r="H3" s="4"/>
      <c r="J3"/>
      <c r="K3"/>
      <c r="L3"/>
      <c r="M3"/>
      <c r="N3"/>
    </row>
    <row r="4" spans="1:14" x14ac:dyDescent="0.35">
      <c r="A4" s="5" t="str">
        <f>'Detailed Calculation'!A10</f>
        <v>Labor</v>
      </c>
      <c r="B4" s="6" t="e">
        <f>'Detailed Calculation'!G14</f>
        <v>#DIV/0!</v>
      </c>
      <c r="C4" s="149" t="e">
        <f t="shared" ref="C4:C10" si="0">B4/B$11</f>
        <v>#DIV/0!</v>
      </c>
      <c r="D4" s="6" t="e">
        <f>'Detailed Calculation'!H14</f>
        <v>#DIV/0!</v>
      </c>
      <c r="E4" s="149" t="e">
        <f t="shared" ref="E4:E10" si="1">D4/D$11</f>
        <v>#DIV/0!</v>
      </c>
      <c r="F4" s="7"/>
      <c r="G4" s="7"/>
      <c r="H4" s="7"/>
      <c r="J4"/>
      <c r="K4"/>
      <c r="L4"/>
      <c r="M4"/>
      <c r="N4"/>
    </row>
    <row r="5" spans="1:14" x14ac:dyDescent="0.35">
      <c r="A5" s="5" t="str">
        <f>'Detailed Calculation'!A16</f>
        <v>Equipment Depreciation</v>
      </c>
      <c r="B5" s="6" t="e">
        <f>'Detailed Calculation'!G21</f>
        <v>#DIV/0!</v>
      </c>
      <c r="C5" s="149" t="e">
        <f t="shared" si="0"/>
        <v>#DIV/0!</v>
      </c>
      <c r="D5" s="6" t="e">
        <f>'Detailed Calculation'!H21</f>
        <v>#DIV/0!</v>
      </c>
      <c r="E5" s="149" t="e">
        <f t="shared" si="1"/>
        <v>#DIV/0!</v>
      </c>
      <c r="F5" s="7"/>
      <c r="G5" s="7"/>
      <c r="H5" s="7"/>
      <c r="J5"/>
      <c r="K5"/>
      <c r="L5"/>
      <c r="M5"/>
      <c r="N5"/>
    </row>
    <row r="6" spans="1:14" x14ac:dyDescent="0.35">
      <c r="A6" s="5" t="str">
        <f>'Detailed Calculation'!A23</f>
        <v xml:space="preserve">Equipment (Not Capitalized) </v>
      </c>
      <c r="B6" s="6" t="e">
        <f>'Detailed Calculation'!G27</f>
        <v>#DIV/0!</v>
      </c>
      <c r="C6" s="149" t="e">
        <f t="shared" si="0"/>
        <v>#DIV/0!</v>
      </c>
      <c r="D6" s="6" t="e">
        <f>'Detailed Calculation'!H27</f>
        <v>#DIV/0!</v>
      </c>
      <c r="E6" s="149" t="e">
        <f t="shared" si="1"/>
        <v>#DIV/0!</v>
      </c>
      <c r="F6" s="7"/>
      <c r="G6" s="7"/>
      <c r="H6" s="7"/>
      <c r="J6"/>
      <c r="K6"/>
      <c r="L6"/>
      <c r="M6"/>
      <c r="N6"/>
    </row>
    <row r="7" spans="1:14" x14ac:dyDescent="0.35">
      <c r="A7" s="5" t="str">
        <f>'Detailed Calculation'!A29</f>
        <v>Maintenance</v>
      </c>
      <c r="B7" s="6" t="e">
        <f>'Detailed Calculation'!G34</f>
        <v>#DIV/0!</v>
      </c>
      <c r="C7" s="149" t="e">
        <f t="shared" si="0"/>
        <v>#DIV/0!</v>
      </c>
      <c r="D7" s="6" t="e">
        <f>'Detailed Calculation'!H34</f>
        <v>#DIV/0!</v>
      </c>
      <c r="E7" s="149" t="e">
        <f t="shared" si="1"/>
        <v>#DIV/0!</v>
      </c>
      <c r="F7" s="7"/>
      <c r="G7" s="7"/>
      <c r="H7" s="7"/>
      <c r="J7"/>
      <c r="K7"/>
      <c r="L7"/>
      <c r="M7"/>
      <c r="N7"/>
    </row>
    <row r="8" spans="1:14" x14ac:dyDescent="0.35">
      <c r="A8" s="5" t="str">
        <f>'Detailed Calculation'!A36</f>
        <v>Supplies</v>
      </c>
      <c r="B8" s="6" t="e">
        <f>'Detailed Calculation'!G47</f>
        <v>#DIV/0!</v>
      </c>
      <c r="C8" s="149" t="e">
        <f t="shared" si="0"/>
        <v>#DIV/0!</v>
      </c>
      <c r="D8" s="6" t="e">
        <f>'Detailed Calculation'!H47</f>
        <v>#DIV/0!</v>
      </c>
      <c r="E8" s="149" t="e">
        <f t="shared" si="1"/>
        <v>#DIV/0!</v>
      </c>
      <c r="F8" s="7"/>
      <c r="G8" s="7"/>
      <c r="H8" s="7"/>
      <c r="J8"/>
      <c r="K8"/>
      <c r="L8"/>
      <c r="M8"/>
      <c r="N8"/>
    </row>
    <row r="9" spans="1:14" x14ac:dyDescent="0.35">
      <c r="A9" s="5" t="str">
        <f>'Detailed Calculation'!A49</f>
        <v>Contractual</v>
      </c>
      <c r="B9" s="6" t="e">
        <f>'Detailed Calculation'!G55</f>
        <v>#DIV/0!</v>
      </c>
      <c r="C9" s="149" t="e">
        <f t="shared" si="0"/>
        <v>#DIV/0!</v>
      </c>
      <c r="D9" s="6" t="e">
        <f>'Detailed Calculation'!H55</f>
        <v>#DIV/0!</v>
      </c>
      <c r="E9" s="149" t="e">
        <f t="shared" si="1"/>
        <v>#DIV/0!</v>
      </c>
      <c r="F9" s="7"/>
      <c r="G9" s="7"/>
      <c r="H9" s="7"/>
      <c r="J9" s="302"/>
      <c r="K9" s="302"/>
      <c r="L9" s="302"/>
      <c r="M9" s="302"/>
      <c r="N9" s="302"/>
    </row>
    <row r="10" spans="1:14" x14ac:dyDescent="0.35">
      <c r="A10" s="5" t="str">
        <f>'Detailed Calculation'!A57</f>
        <v>Miscellaneous</v>
      </c>
      <c r="B10" s="17" t="e">
        <f>'Detailed Calculation'!G61</f>
        <v>#DIV/0!</v>
      </c>
      <c r="C10" s="149" t="e">
        <f t="shared" si="0"/>
        <v>#DIV/0!</v>
      </c>
      <c r="D10" s="17" t="e">
        <f>'Detailed Calculation'!H61</f>
        <v>#DIV/0!</v>
      </c>
      <c r="E10" s="149" t="e">
        <f t="shared" si="1"/>
        <v>#DIV/0!</v>
      </c>
      <c r="F10" s="8"/>
      <c r="G10" s="8"/>
      <c r="H10" s="8"/>
      <c r="J10"/>
      <c r="K10"/>
      <c r="L10"/>
      <c r="M10"/>
      <c r="N10"/>
    </row>
    <row r="11" spans="1:14" s="3" customFormat="1" x14ac:dyDescent="0.35">
      <c r="A11" s="142" t="s">
        <v>95</v>
      </c>
      <c r="B11" s="150" t="e">
        <f t="shared" ref="B11:C11" si="2">SUM(B4:B10)</f>
        <v>#DIV/0!</v>
      </c>
      <c r="C11" s="151" t="e">
        <f t="shared" si="2"/>
        <v>#DIV/0!</v>
      </c>
      <c r="D11" s="150" t="e">
        <f t="shared" ref="D11:E11" si="3">SUM(D4:D10)</f>
        <v>#DIV/0!</v>
      </c>
      <c r="E11" s="151" t="e">
        <f t="shared" si="3"/>
        <v>#DIV/0!</v>
      </c>
      <c r="F11" s="8"/>
      <c r="G11" s="8"/>
      <c r="H11" s="8"/>
      <c r="J11"/>
      <c r="K11"/>
      <c r="L11"/>
      <c r="M11"/>
      <c r="N11"/>
    </row>
    <row r="12" spans="1:14" s="3" customFormat="1" x14ac:dyDescent="0.35">
      <c r="A12" s="192" t="s">
        <v>94</v>
      </c>
      <c r="B12" s="171">
        <f>'Detailed Calculation'!G67</f>
        <v>0</v>
      </c>
      <c r="C12" s="172" t="e">
        <f>B12/B$11</f>
        <v>#DIV/0!</v>
      </c>
      <c r="D12" s="171">
        <f>'Detailed Calculation'!H67</f>
        <v>0</v>
      </c>
      <c r="E12" s="172" t="e">
        <f>D12/D$11</f>
        <v>#DIV/0!</v>
      </c>
      <c r="F12" s="8"/>
      <c r="G12" s="8"/>
      <c r="H12" s="8"/>
      <c r="J12"/>
      <c r="K12"/>
      <c r="L12"/>
      <c r="M12"/>
      <c r="N12"/>
    </row>
    <row r="13" spans="1:14" s="3" customFormat="1" x14ac:dyDescent="0.35">
      <c r="A13" s="192" t="s">
        <v>108</v>
      </c>
      <c r="B13" s="171">
        <f>'Detailed Calculation'!G68</f>
        <v>0</v>
      </c>
      <c r="C13" s="172" t="e">
        <f t="shared" ref="C13:C14" si="4">B13/B$11</f>
        <v>#DIV/0!</v>
      </c>
      <c r="D13" s="171">
        <f>'Detailed Calculation'!H68</f>
        <v>0</v>
      </c>
      <c r="E13" s="172" t="e">
        <f t="shared" ref="E13:E14" si="5">D13/D$11</f>
        <v>#DIV/0!</v>
      </c>
      <c r="F13" s="8"/>
      <c r="G13" s="8"/>
      <c r="H13" s="8"/>
      <c r="J13" s="194"/>
      <c r="K13" s="194"/>
      <c r="L13" s="194"/>
      <c r="M13" s="194"/>
      <c r="N13" s="194"/>
    </row>
    <row r="14" spans="1:14" s="3" customFormat="1" x14ac:dyDescent="0.35">
      <c r="A14" s="192" t="s">
        <v>109</v>
      </c>
      <c r="B14" s="171" t="e">
        <f>'Detailed Calculation'!G69</f>
        <v>#DIV/0!</v>
      </c>
      <c r="C14" s="172" t="e">
        <f t="shared" si="4"/>
        <v>#DIV/0!</v>
      </c>
      <c r="D14" s="171">
        <f>'Detailed Calculation'!H69</f>
        <v>0</v>
      </c>
      <c r="E14" s="172" t="e">
        <f t="shared" si="5"/>
        <v>#DIV/0!</v>
      </c>
      <c r="F14" s="8"/>
      <c r="G14" s="8"/>
      <c r="H14" s="8"/>
      <c r="J14"/>
      <c r="K14"/>
      <c r="L14"/>
      <c r="M14"/>
      <c r="N14"/>
    </row>
    <row r="15" spans="1:14" s="3" customFormat="1" x14ac:dyDescent="0.35">
      <c r="A15" s="168" t="s">
        <v>107</v>
      </c>
      <c r="B15" s="169" t="e">
        <f>B11+B12+B13+B14</f>
        <v>#DIV/0!</v>
      </c>
      <c r="C15" s="170"/>
      <c r="D15" s="169" t="e">
        <f>D11+D12+D13+D14</f>
        <v>#DIV/0!</v>
      </c>
      <c r="E15" s="170"/>
      <c r="F15" s="8"/>
      <c r="G15" s="8"/>
      <c r="H15" s="8"/>
      <c r="J15"/>
      <c r="K15"/>
      <c r="L15"/>
      <c r="M15"/>
      <c r="N15"/>
    </row>
    <row r="16" spans="1:14" s="3" customFormat="1" x14ac:dyDescent="0.35">
      <c r="A16" s="198" t="s">
        <v>111</v>
      </c>
      <c r="B16" s="199" t="e">
        <f>B17*0.13</f>
        <v>#DIV/0!</v>
      </c>
      <c r="C16" s="200"/>
      <c r="D16" s="199" t="e">
        <f>D17*0.13</f>
        <v>#DIV/0!</v>
      </c>
      <c r="E16" s="200"/>
      <c r="F16" s="8"/>
      <c r="G16" s="8"/>
      <c r="H16" s="8"/>
      <c r="J16" s="194"/>
      <c r="K16" s="194"/>
      <c r="L16" s="194"/>
      <c r="M16" s="194"/>
      <c r="N16" s="194"/>
    </row>
    <row r="17" spans="1:14" s="3" customFormat="1" ht="15.75" customHeight="1" x14ac:dyDescent="0.35">
      <c r="A17" s="216" t="s">
        <v>110</v>
      </c>
      <c r="B17" s="217" t="e">
        <f>'Detailed Calculation'!G74</f>
        <v>#DIV/0!</v>
      </c>
      <c r="C17" s="218"/>
      <c r="D17" s="217" t="e">
        <f>'Detailed Calculation'!H74</f>
        <v>#DIV/0!</v>
      </c>
      <c r="E17" s="218"/>
      <c r="F17" s="8"/>
      <c r="G17" s="8"/>
      <c r="H17" s="8"/>
      <c r="J17" s="194"/>
      <c r="K17" s="194"/>
      <c r="L17" s="194"/>
      <c r="M17" s="194"/>
      <c r="N17" s="194"/>
    </row>
    <row r="18" spans="1:14" s="3" customFormat="1" x14ac:dyDescent="0.35">
      <c r="A18" s="15" t="s">
        <v>44</v>
      </c>
      <c r="B18" s="62" t="str">
        <f>'Detailed Calculation'!G5</f>
        <v>Students</v>
      </c>
      <c r="C18" s="62"/>
      <c r="D18" s="62" t="str">
        <f>'Detailed Calculation'!H5</f>
        <v>Students</v>
      </c>
      <c r="E18" s="62"/>
      <c r="F18" s="8"/>
      <c r="G18" s="8"/>
      <c r="H18" s="8"/>
      <c r="J18"/>
      <c r="K18"/>
      <c r="L18"/>
      <c r="M18"/>
      <c r="N18"/>
    </row>
    <row r="19" spans="1:14" s="3" customFormat="1" hidden="1" x14ac:dyDescent="0.35">
      <c r="A19" s="15" t="s">
        <v>112</v>
      </c>
      <c r="B19" s="62"/>
      <c r="C19" s="62"/>
      <c r="D19" s="62"/>
      <c r="E19" s="62"/>
      <c r="F19" s="8"/>
      <c r="G19" s="8"/>
      <c r="H19" s="8"/>
      <c r="J19"/>
      <c r="K19"/>
      <c r="L19"/>
      <c r="M19"/>
      <c r="N19"/>
    </row>
    <row r="20" spans="1:14" s="3" customFormat="1" hidden="1" x14ac:dyDescent="0.35">
      <c r="A20" s="15" t="s">
        <v>96</v>
      </c>
      <c r="B20" s="545" t="e">
        <f>B15-B19</f>
        <v>#DIV/0!</v>
      </c>
      <c r="C20" s="62"/>
      <c r="D20" s="545" t="e">
        <f>D15-D19</f>
        <v>#DIV/0!</v>
      </c>
      <c r="E20" s="62"/>
      <c r="F20" s="8"/>
      <c r="G20" s="8"/>
      <c r="H20" s="8"/>
      <c r="J20"/>
      <c r="K20"/>
      <c r="L20"/>
      <c r="M20"/>
      <c r="N20"/>
    </row>
    <row r="21" spans="1:14" s="3" customFormat="1" hidden="1" x14ac:dyDescent="0.35">
      <c r="A21" s="184" t="s">
        <v>97</v>
      </c>
      <c r="B21" s="548" t="e">
        <f>B20/B19</f>
        <v>#DIV/0!</v>
      </c>
      <c r="C21" s="463"/>
      <c r="D21" s="548" t="e">
        <f>D20/D19</f>
        <v>#DIV/0!</v>
      </c>
      <c r="E21" s="463"/>
      <c r="F21" s="8"/>
      <c r="G21" s="8"/>
      <c r="H21" s="8"/>
    </row>
    <row r="22" spans="1:14" s="203" customFormat="1" hidden="1" x14ac:dyDescent="0.35">
      <c r="A22" s="205"/>
      <c r="B22" s="8"/>
      <c r="C22" s="8"/>
      <c r="D22" s="8"/>
      <c r="E22" s="8"/>
      <c r="F22" s="8"/>
      <c r="G22" s="8"/>
      <c r="H22" s="8"/>
    </row>
    <row r="23" spans="1:14" hidden="1" x14ac:dyDescent="0.35"/>
    <row r="24" spans="1:14" hidden="1" x14ac:dyDescent="0.35"/>
    <row r="25" spans="1:14" s="3" customFormat="1" hidden="1" x14ac:dyDescent="0.35">
      <c r="A25" s="206" t="s">
        <v>119</v>
      </c>
      <c r="B25" s="207" t="e">
        <f>B17-B16</f>
        <v>#DIV/0!</v>
      </c>
      <c r="C25" s="208"/>
      <c r="D25" s="207" t="e">
        <f>D17-D16</f>
        <v>#DIV/0!</v>
      </c>
      <c r="E25" s="208"/>
      <c r="F25" s="8"/>
      <c r="G25" s="8"/>
      <c r="H25" s="8"/>
      <c r="J25" s="194"/>
      <c r="K25" s="194"/>
      <c r="L25" s="194"/>
      <c r="M25" s="194"/>
      <c r="N25" s="194"/>
    </row>
    <row r="26" spans="1:14" s="3" customFormat="1" ht="15.75" hidden="1" customHeight="1" x14ac:dyDescent="0.35">
      <c r="A26" s="209" t="s">
        <v>130</v>
      </c>
      <c r="B26" s="210" t="e">
        <f>B25-B11</f>
        <v>#DIV/0!</v>
      </c>
      <c r="C26" s="211"/>
      <c r="D26" s="210" t="e">
        <f>D25-D11</f>
        <v>#DIV/0!</v>
      </c>
      <c r="E26" s="211"/>
      <c r="F26" s="8"/>
      <c r="G26" s="8"/>
      <c r="H26" s="8"/>
      <c r="J26" s="194"/>
      <c r="K26" s="194"/>
      <c r="L26" s="194"/>
      <c r="M26" s="194"/>
      <c r="N26" s="194"/>
    </row>
    <row r="27" spans="1:14" s="3" customFormat="1" hidden="1" x14ac:dyDescent="0.35">
      <c r="A27" s="15" t="s">
        <v>44</v>
      </c>
      <c r="B27" s="62" t="str">
        <f>B18</f>
        <v>Students</v>
      </c>
      <c r="C27" s="62"/>
      <c r="D27" s="62" t="str">
        <f>D18</f>
        <v>Students</v>
      </c>
      <c r="E27" s="62"/>
      <c r="F27" s="8"/>
      <c r="G27" s="8"/>
      <c r="H27" s="8"/>
      <c r="J27" s="194"/>
      <c r="K27" s="194"/>
      <c r="L27" s="194"/>
      <c r="M27" s="194"/>
      <c r="N27" s="194"/>
    </row>
    <row r="28" spans="1:14" s="3" customFormat="1" hidden="1" x14ac:dyDescent="0.35">
      <c r="A28" s="15" t="s">
        <v>120</v>
      </c>
      <c r="B28" s="62"/>
      <c r="C28" s="62"/>
      <c r="D28" s="62"/>
      <c r="E28" s="62"/>
      <c r="F28" s="8"/>
      <c r="G28" s="8"/>
      <c r="H28" s="8"/>
      <c r="J28" s="194"/>
      <c r="K28" s="194"/>
      <c r="L28" s="194"/>
      <c r="M28" s="194"/>
      <c r="N28" s="194"/>
    </row>
    <row r="29" spans="1:14" s="3" customFormat="1" hidden="1" x14ac:dyDescent="0.35">
      <c r="A29" s="15" t="s">
        <v>96</v>
      </c>
      <c r="B29" s="545" t="e">
        <f>B17-B28</f>
        <v>#DIV/0!</v>
      </c>
      <c r="C29" s="62"/>
      <c r="D29" s="545" t="e">
        <f>D17-D28</f>
        <v>#DIV/0!</v>
      </c>
      <c r="E29" s="62"/>
      <c r="F29" s="8"/>
      <c r="G29" s="8"/>
      <c r="H29" s="8"/>
      <c r="J29" s="194"/>
      <c r="K29" s="194"/>
      <c r="L29" s="194"/>
      <c r="M29" s="194"/>
      <c r="N29" s="194"/>
    </row>
    <row r="30" spans="1:14" s="3" customFormat="1" hidden="1" x14ac:dyDescent="0.35">
      <c r="A30" s="184" t="s">
        <v>97</v>
      </c>
      <c r="B30" s="546" t="e">
        <f>B29/B28</f>
        <v>#DIV/0!</v>
      </c>
      <c r="C30" s="463"/>
      <c r="D30" s="546" t="e">
        <f>D29/D28</f>
        <v>#DIV/0!</v>
      </c>
      <c r="E30" s="463"/>
      <c r="F30" s="8"/>
      <c r="G30" s="8"/>
      <c r="H30" s="8"/>
    </row>
    <row r="31" spans="1:14" s="203" customFormat="1" hidden="1" x14ac:dyDescent="0.35">
      <c r="A31" s="205"/>
      <c r="B31" s="8"/>
      <c r="C31" s="8"/>
      <c r="D31" s="8"/>
      <c r="E31" s="8"/>
      <c r="F31" s="8"/>
      <c r="G31" s="8"/>
      <c r="H31" s="8"/>
    </row>
    <row r="32" spans="1:14" s="3" customFormat="1" hidden="1" x14ac:dyDescent="0.35">
      <c r="A32" s="195" t="s">
        <v>408</v>
      </c>
      <c r="B32" s="196">
        <f>'Detailed Calculation'!G78</f>
        <v>30</v>
      </c>
      <c r="C32" s="197"/>
      <c r="D32" s="196">
        <f>'Detailed Calculation'!H78</f>
        <v>0</v>
      </c>
      <c r="E32" s="197"/>
      <c r="F32" s="8"/>
      <c r="G32" s="8"/>
      <c r="H32" s="8"/>
      <c r="J32" s="194"/>
      <c r="K32" s="194"/>
      <c r="L32" s="194"/>
      <c r="M32" s="194"/>
      <c r="N32" s="194"/>
    </row>
    <row r="33" spans="1:14" s="3" customFormat="1" hidden="1" x14ac:dyDescent="0.35">
      <c r="A33" s="198" t="s">
        <v>111</v>
      </c>
      <c r="B33" s="199">
        <f>B32*0.13</f>
        <v>3.9000000000000004</v>
      </c>
      <c r="C33" s="200"/>
      <c r="D33" s="199">
        <f>D32*0.13</f>
        <v>0</v>
      </c>
      <c r="E33" s="200"/>
      <c r="F33" s="8"/>
      <c r="G33" s="8"/>
      <c r="H33" s="8"/>
      <c r="J33" s="194"/>
      <c r="K33" s="194"/>
      <c r="L33" s="194"/>
      <c r="M33" s="194"/>
      <c r="N33" s="194"/>
    </row>
    <row r="34" spans="1:14" s="3" customFormat="1" hidden="1" x14ac:dyDescent="0.35">
      <c r="A34" s="206" t="s">
        <v>129</v>
      </c>
      <c r="B34" s="207">
        <f>B32-B33</f>
        <v>26.1</v>
      </c>
      <c r="C34" s="208"/>
      <c r="D34" s="207">
        <f>D32-D33</f>
        <v>0</v>
      </c>
      <c r="E34" s="208"/>
      <c r="F34" s="8"/>
      <c r="G34" s="8"/>
      <c r="H34" s="8"/>
      <c r="J34" s="194"/>
      <c r="K34" s="194"/>
      <c r="L34" s="194"/>
      <c r="M34" s="194"/>
      <c r="N34" s="194"/>
    </row>
    <row r="35" spans="1:14" s="3" customFormat="1" hidden="1" x14ac:dyDescent="0.35">
      <c r="A35" s="209" t="s">
        <v>125</v>
      </c>
      <c r="B35" s="210" t="e">
        <f>B34-B11</f>
        <v>#DIV/0!</v>
      </c>
      <c r="C35" s="211"/>
      <c r="D35" s="210" t="e">
        <f>D34-D11</f>
        <v>#DIV/0!</v>
      </c>
      <c r="E35" s="211"/>
      <c r="F35" s="8"/>
      <c r="G35" s="8"/>
      <c r="H35" s="8"/>
      <c r="J35" s="194"/>
      <c r="K35" s="194"/>
      <c r="L35" s="194"/>
      <c r="M35" s="194"/>
      <c r="N35" s="194"/>
    </row>
    <row r="36" spans="1:14" s="3" customFormat="1" hidden="1" x14ac:dyDescent="0.35">
      <c r="A36" s="15" t="s">
        <v>44</v>
      </c>
      <c r="B36" s="62" t="str">
        <f>B18</f>
        <v>Students</v>
      </c>
      <c r="C36" s="62"/>
      <c r="D36" s="62" t="str">
        <f>D18</f>
        <v>Students</v>
      </c>
      <c r="E36" s="62"/>
      <c r="F36" s="8"/>
      <c r="G36" s="8"/>
      <c r="H36" s="8"/>
      <c r="J36" s="194"/>
      <c r="K36" s="194"/>
      <c r="L36" s="194"/>
      <c r="M36" s="194"/>
      <c r="N36" s="194"/>
    </row>
    <row r="37" spans="1:14" s="3" customFormat="1" hidden="1" x14ac:dyDescent="0.35">
      <c r="A37" s="15" t="s">
        <v>121</v>
      </c>
      <c r="B37" s="62"/>
      <c r="C37" s="62"/>
      <c r="D37" s="62"/>
      <c r="E37" s="62"/>
      <c r="F37" s="8"/>
      <c r="G37" s="8"/>
      <c r="H37" s="8"/>
      <c r="J37" s="194"/>
      <c r="K37" s="194"/>
      <c r="L37" s="194"/>
      <c r="M37" s="194"/>
      <c r="N37" s="194"/>
    </row>
    <row r="38" spans="1:14" s="3" customFormat="1" hidden="1" x14ac:dyDescent="0.35">
      <c r="A38" s="15" t="s">
        <v>96</v>
      </c>
      <c r="B38" s="545">
        <f>B32-B37</f>
        <v>30</v>
      </c>
      <c r="C38" s="62"/>
      <c r="D38" s="545">
        <f>D32-D37</f>
        <v>0</v>
      </c>
      <c r="E38" s="62"/>
      <c r="F38" s="8"/>
      <c r="G38" s="8"/>
      <c r="H38" s="8"/>
      <c r="J38" s="194"/>
      <c r="K38" s="194"/>
      <c r="L38" s="194"/>
      <c r="M38" s="194"/>
      <c r="N38" s="194"/>
    </row>
    <row r="39" spans="1:14" s="3" customFormat="1" hidden="1" x14ac:dyDescent="0.35">
      <c r="A39" s="184" t="s">
        <v>97</v>
      </c>
      <c r="B39" s="546" t="e">
        <f>B38/B37</f>
        <v>#DIV/0!</v>
      </c>
      <c r="C39" s="463"/>
      <c r="D39" s="546" t="e">
        <f>D38/D37</f>
        <v>#DIV/0!</v>
      </c>
      <c r="E39" s="463"/>
      <c r="F39" s="8"/>
      <c r="G39" s="8"/>
      <c r="H39" s="8"/>
    </row>
    <row r="40" spans="1:14" s="3" customFormat="1" hidden="1" x14ac:dyDescent="0.35">
      <c r="A40" s="205"/>
      <c r="B40" s="555"/>
      <c r="C40" s="556"/>
      <c r="D40" s="555"/>
      <c r="E40" s="556"/>
      <c r="F40" s="8"/>
      <c r="G40" s="8"/>
      <c r="H40" s="8"/>
    </row>
    <row r="41" spans="1:14" s="3" customFormat="1" hidden="1" x14ac:dyDescent="0.35">
      <c r="A41" s="195" t="s">
        <v>412</v>
      </c>
      <c r="B41" s="196">
        <f>'Detailed Calculation'!G82</f>
        <v>0</v>
      </c>
      <c r="C41" s="197"/>
      <c r="D41" s="196">
        <f>'Detailed Calculation'!H82</f>
        <v>0</v>
      </c>
      <c r="E41" s="197"/>
      <c r="F41" s="8"/>
      <c r="G41" s="8"/>
      <c r="H41" s="8"/>
      <c r="J41" s="302"/>
      <c r="K41" s="302"/>
      <c r="L41" s="302"/>
      <c r="M41" s="302"/>
      <c r="N41" s="302"/>
    </row>
    <row r="42" spans="1:14" s="3" customFormat="1" hidden="1" x14ac:dyDescent="0.35">
      <c r="A42" s="198" t="s">
        <v>111</v>
      </c>
      <c r="B42" s="199">
        <f>B41*0.13</f>
        <v>0</v>
      </c>
      <c r="C42" s="200"/>
      <c r="D42" s="199">
        <f>D41*0.13</f>
        <v>0</v>
      </c>
      <c r="E42" s="200"/>
      <c r="F42" s="8"/>
      <c r="G42" s="8"/>
      <c r="H42" s="8"/>
      <c r="J42" s="302"/>
      <c r="K42" s="302"/>
      <c r="L42" s="302"/>
      <c r="M42" s="302"/>
      <c r="N42" s="302"/>
    </row>
    <row r="43" spans="1:14" s="3" customFormat="1" hidden="1" x14ac:dyDescent="0.35">
      <c r="A43" s="206" t="s">
        <v>129</v>
      </c>
      <c r="B43" s="207">
        <f>B41-B42</f>
        <v>0</v>
      </c>
      <c r="C43" s="208"/>
      <c r="D43" s="207">
        <f>D41-D42</f>
        <v>0</v>
      </c>
      <c r="E43" s="208"/>
      <c r="F43" s="8"/>
      <c r="G43" s="8"/>
      <c r="H43" s="8"/>
      <c r="J43" s="302"/>
      <c r="K43" s="302"/>
      <c r="L43" s="302"/>
      <c r="M43" s="302"/>
      <c r="N43" s="302"/>
    </row>
    <row r="44" spans="1:14" s="3" customFormat="1" hidden="1" x14ac:dyDescent="0.35">
      <c r="A44" s="209" t="s">
        <v>125</v>
      </c>
      <c r="B44" s="210" t="e">
        <f>B43-B11</f>
        <v>#DIV/0!</v>
      </c>
      <c r="C44" s="211"/>
      <c r="D44" s="210" t="e">
        <f>D43-D11</f>
        <v>#DIV/0!</v>
      </c>
      <c r="E44" s="211"/>
      <c r="F44" s="8"/>
      <c r="G44" s="8"/>
      <c r="H44" s="8"/>
      <c r="J44" s="302"/>
      <c r="K44" s="302"/>
      <c r="L44" s="302"/>
      <c r="M44" s="302"/>
      <c r="N44" s="302"/>
    </row>
    <row r="45" spans="1:14" s="3" customFormat="1" hidden="1" x14ac:dyDescent="0.35">
      <c r="A45" s="15" t="s">
        <v>44</v>
      </c>
      <c r="B45" s="62" t="str">
        <f>B18</f>
        <v>Students</v>
      </c>
      <c r="C45" s="62"/>
      <c r="D45" s="62" t="str">
        <f>D18</f>
        <v>Students</v>
      </c>
      <c r="E45" s="62"/>
      <c r="F45" s="8"/>
      <c r="G45" s="8"/>
      <c r="H45" s="8"/>
      <c r="J45" s="302"/>
      <c r="K45" s="302"/>
      <c r="L45" s="302"/>
      <c r="M45" s="302"/>
      <c r="N45" s="302"/>
    </row>
    <row r="46" spans="1:14" s="3" customFormat="1" hidden="1" x14ac:dyDescent="0.35">
      <c r="A46" s="15" t="s">
        <v>121</v>
      </c>
      <c r="B46" s="62"/>
      <c r="C46" s="62"/>
      <c r="D46" s="62"/>
      <c r="E46" s="62"/>
      <c r="F46" s="8"/>
      <c r="G46" s="8"/>
      <c r="H46" s="8"/>
      <c r="J46" s="302"/>
      <c r="K46" s="302"/>
      <c r="L46" s="302"/>
      <c r="M46" s="302"/>
      <c r="N46" s="302"/>
    </row>
    <row r="47" spans="1:14" s="3" customFormat="1" hidden="1" x14ac:dyDescent="0.35">
      <c r="A47" s="15" t="s">
        <v>96</v>
      </c>
      <c r="B47" s="545">
        <f>B41-B46</f>
        <v>0</v>
      </c>
      <c r="C47" s="62"/>
      <c r="D47" s="545">
        <f>D41-D46</f>
        <v>0</v>
      </c>
      <c r="E47" s="62"/>
      <c r="F47" s="8"/>
      <c r="G47" s="8"/>
      <c r="H47" s="8"/>
      <c r="J47" s="302"/>
      <c r="K47" s="302"/>
      <c r="L47" s="302"/>
      <c r="M47" s="302"/>
      <c r="N47" s="302"/>
    </row>
    <row r="48" spans="1:14" s="3" customFormat="1" hidden="1" x14ac:dyDescent="0.35">
      <c r="A48" s="184" t="s">
        <v>97</v>
      </c>
      <c r="B48" s="546" t="e">
        <f>B47/B46</f>
        <v>#DIV/0!</v>
      </c>
      <c r="C48" s="463"/>
      <c r="D48" s="546" t="e">
        <f>D47/D46</f>
        <v>#DIV/0!</v>
      </c>
      <c r="E48" s="463"/>
      <c r="F48" s="8"/>
      <c r="G48" s="8"/>
      <c r="H48" s="8"/>
    </row>
    <row r="49" spans="1:14" s="203" customFormat="1" x14ac:dyDescent="0.35">
      <c r="A49" s="179"/>
      <c r="B49" s="201"/>
      <c r="C49" s="202"/>
      <c r="D49" s="201"/>
      <c r="E49" s="202"/>
      <c r="F49" s="8"/>
      <c r="G49" s="8"/>
      <c r="H49" s="8"/>
      <c r="J49" s="204"/>
      <c r="K49" s="204"/>
      <c r="L49" s="204"/>
      <c r="M49" s="204"/>
      <c r="N49" s="204"/>
    </row>
    <row r="50" spans="1:14" s="3" customFormat="1" ht="16" thickBot="1" x14ac:dyDescent="0.4">
      <c r="A50" s="9"/>
      <c r="B50" s="8"/>
      <c r="C50" s="8"/>
      <c r="D50" s="8"/>
      <c r="E50" s="8"/>
      <c r="F50" s="8"/>
      <c r="G50" s="8"/>
      <c r="H50" s="8"/>
    </row>
    <row r="51" spans="1:14" ht="31.5" thickBot="1" x14ac:dyDescent="0.4">
      <c r="A51" s="10" t="s">
        <v>16</v>
      </c>
      <c r="B51" s="226"/>
      <c r="C51" s="226"/>
      <c r="D51" s="226"/>
      <c r="E51" s="226"/>
      <c r="F51" s="467" t="s">
        <v>160</v>
      </c>
      <c r="G51" s="467"/>
      <c r="H51" s="161"/>
      <c r="I51" s="152" t="s">
        <v>92</v>
      </c>
      <c r="J51" s="153" t="s">
        <v>126</v>
      </c>
    </row>
    <row r="52" spans="1:14" x14ac:dyDescent="0.35">
      <c r="A52" s="212"/>
      <c r="B52" s="226"/>
      <c r="C52" s="226"/>
      <c r="D52" s="226"/>
      <c r="E52" s="226"/>
      <c r="F52" s="161"/>
      <c r="G52" s="161"/>
      <c r="H52" s="161"/>
      <c r="I52" s="213"/>
      <c r="J52" s="214"/>
    </row>
    <row r="53" spans="1:14" x14ac:dyDescent="0.35">
      <c r="A53" s="24" t="s">
        <v>113</v>
      </c>
      <c r="B53" s="281">
        <f>'Detailed Calculation'!G6</f>
        <v>0</v>
      </c>
      <c r="C53" s="224"/>
      <c r="D53" s="281">
        <f>'Detailed Calculation'!H6</f>
        <v>0</v>
      </c>
      <c r="E53" s="224"/>
      <c r="F53" s="24"/>
      <c r="G53" s="24"/>
      <c r="H53" s="24"/>
      <c r="I53" s="24"/>
      <c r="J53" s="24"/>
    </row>
    <row r="54" spans="1:14" x14ac:dyDescent="0.35">
      <c r="A54" s="24" t="s">
        <v>114</v>
      </c>
      <c r="B54" s="281">
        <f>'Detailed Calculation'!G7</f>
        <v>0</v>
      </c>
      <c r="C54" s="224"/>
      <c r="D54" s="281">
        <f>'Detailed Calculation'!H7</f>
        <v>0</v>
      </c>
      <c r="E54" s="224"/>
      <c r="F54" s="24"/>
      <c r="G54" s="24"/>
      <c r="H54" s="24"/>
      <c r="I54" s="24"/>
      <c r="J54" s="24"/>
    </row>
    <row r="55" spans="1:14" s="14" customFormat="1" x14ac:dyDescent="0.35">
      <c r="A55" s="215" t="s">
        <v>115</v>
      </c>
      <c r="B55" s="165">
        <f>B53+B54</f>
        <v>0</v>
      </c>
      <c r="C55" s="165"/>
      <c r="D55" s="165">
        <f>D53+D54</f>
        <v>0</v>
      </c>
      <c r="E55" s="165"/>
    </row>
    <row r="56" spans="1:14" ht="24.75" customHeight="1" x14ac:dyDescent="0.35">
      <c r="A56" s="24"/>
      <c r="B56" s="225"/>
      <c r="C56" s="225"/>
      <c r="D56" s="225"/>
      <c r="E56" s="225"/>
      <c r="F56" s="24"/>
      <c r="G56" s="24"/>
      <c r="H56" s="24"/>
      <c r="I56" s="24"/>
      <c r="J56" s="24"/>
    </row>
    <row r="57" spans="1:14" ht="24.75" customHeight="1" x14ac:dyDescent="0.35">
      <c r="A57" s="12" t="s">
        <v>138</v>
      </c>
      <c r="B57" s="225"/>
      <c r="C57" s="225"/>
      <c r="D57" s="225"/>
      <c r="E57" s="225"/>
      <c r="F57" s="24"/>
      <c r="G57" s="24"/>
      <c r="H57" s="24"/>
      <c r="I57" s="24"/>
      <c r="J57" s="24"/>
    </row>
    <row r="58" spans="1:14" x14ac:dyDescent="0.35">
      <c r="A58" s="24" t="s">
        <v>116</v>
      </c>
      <c r="B58" s="221" t="e">
        <f>B17*B53</f>
        <v>#DIV/0!</v>
      </c>
      <c r="C58" s="221"/>
      <c r="D58" s="221" t="e">
        <f>D17*D53</f>
        <v>#DIV/0!</v>
      </c>
      <c r="E58" s="221"/>
      <c r="F58" s="226"/>
      <c r="G58" s="226"/>
      <c r="H58" s="226" t="e">
        <f>SUM(B58:E58)</f>
        <v>#DIV/0!</v>
      </c>
      <c r="I58" s="24"/>
      <c r="J58" s="166" t="e">
        <f>H58/I65</f>
        <v>#DIV/0!</v>
      </c>
    </row>
    <row r="59" spans="1:14" x14ac:dyDescent="0.35">
      <c r="A59" s="222" t="s">
        <v>123</v>
      </c>
      <c r="B59" s="549" t="e">
        <f>B58*0.13</f>
        <v>#DIV/0!</v>
      </c>
      <c r="C59" s="223"/>
      <c r="D59" s="549" t="e">
        <f>D58*0.13</f>
        <v>#DIV/0!</v>
      </c>
      <c r="E59" s="223"/>
      <c r="F59" s="231"/>
      <c r="G59" s="231"/>
      <c r="H59" s="229" t="e">
        <f>SUM(B59:E59)</f>
        <v>#DIV/0!</v>
      </c>
      <c r="I59" s="24"/>
      <c r="J59" s="426"/>
    </row>
    <row r="60" spans="1:14" x14ac:dyDescent="0.35">
      <c r="A60" s="220" t="s">
        <v>400</v>
      </c>
      <c r="B60" s="221" t="e">
        <f>B58-B59</f>
        <v>#DIV/0!</v>
      </c>
      <c r="C60" s="221"/>
      <c r="D60" s="221" t="e">
        <f>D58-D59</f>
        <v>#DIV/0!</v>
      </c>
      <c r="E60" s="221"/>
      <c r="F60" s="464"/>
      <c r="G60" s="464"/>
      <c r="H60" s="464" t="e">
        <f>SUM(B60:E60)</f>
        <v>#DIV/0!</v>
      </c>
      <c r="I60" s="24"/>
      <c r="J60" s="426" t="e">
        <f>H60/I65</f>
        <v>#DIV/0!</v>
      </c>
    </row>
    <row r="61" spans="1:14" x14ac:dyDescent="0.35">
      <c r="A61" s="24" t="s">
        <v>117</v>
      </c>
      <c r="B61" s="221">
        <f>B32*B54</f>
        <v>0</v>
      </c>
      <c r="C61" s="221"/>
      <c r="D61" s="221">
        <f>D32*D54</f>
        <v>0</v>
      </c>
      <c r="E61" s="221"/>
      <c r="F61" s="226"/>
      <c r="G61" s="226"/>
      <c r="H61" s="226">
        <f>SUM(B61:F61)</f>
        <v>0</v>
      </c>
      <c r="I61" s="24"/>
    </row>
    <row r="62" spans="1:14" x14ac:dyDescent="0.35">
      <c r="A62" s="222" t="s">
        <v>123</v>
      </c>
      <c r="B62" s="223">
        <f>B61*0.13</f>
        <v>0</v>
      </c>
      <c r="C62" s="223"/>
      <c r="D62" s="223">
        <f>D61*0.13</f>
        <v>0</v>
      </c>
      <c r="E62" s="223"/>
      <c r="F62" s="231"/>
      <c r="G62" s="231"/>
      <c r="H62" s="231">
        <f>SUM(B62:F62)</f>
        <v>0</v>
      </c>
      <c r="I62" s="24"/>
      <c r="J62" s="426"/>
    </row>
    <row r="63" spans="1:14" x14ac:dyDescent="0.35">
      <c r="A63" s="220" t="s">
        <v>118</v>
      </c>
      <c r="B63" s="221">
        <f>B61-B62</f>
        <v>0</v>
      </c>
      <c r="C63" s="221"/>
      <c r="D63" s="221">
        <f>D61-D62</f>
        <v>0</v>
      </c>
      <c r="E63" s="221"/>
      <c r="F63" s="464"/>
      <c r="G63" s="464"/>
      <c r="H63" s="234">
        <f>SUM(B63:F63)</f>
        <v>0</v>
      </c>
      <c r="I63" s="24"/>
      <c r="J63" s="426" t="e">
        <f>H63/I65</f>
        <v>#DIV/0!</v>
      </c>
    </row>
    <row r="64" spans="1:14" x14ac:dyDescent="0.35">
      <c r="A64" s="24"/>
      <c r="B64" s="110"/>
      <c r="C64" s="110"/>
      <c r="D64" s="110"/>
      <c r="E64" s="110"/>
      <c r="F64" s="110"/>
      <c r="G64" s="110"/>
      <c r="H64" s="110"/>
      <c r="I64" s="110"/>
      <c r="J64" s="24"/>
      <c r="K64"/>
    </row>
    <row r="65" spans="1:11" s="14" customFormat="1" x14ac:dyDescent="0.35">
      <c r="A65" s="215" t="s">
        <v>17</v>
      </c>
      <c r="B65" s="144" t="e">
        <f>B60+B63</f>
        <v>#DIV/0!</v>
      </c>
      <c r="C65" s="144"/>
      <c r="D65" s="144" t="e">
        <f>D60+D63</f>
        <v>#DIV/0!</v>
      </c>
      <c r="E65" s="144"/>
      <c r="F65" s="144">
        <f>F58+F63</f>
        <v>0</v>
      </c>
      <c r="G65" s="144"/>
      <c r="H65" s="144"/>
      <c r="I65" s="144" t="e">
        <f>H60+H63</f>
        <v>#DIV/0!</v>
      </c>
      <c r="K65" s="188"/>
    </row>
    <row r="66" spans="1:11" x14ac:dyDescent="0.35">
      <c r="A66" s="24"/>
      <c r="B66" s="110"/>
      <c r="C66" s="110"/>
      <c r="D66" s="110"/>
      <c r="E66" s="110"/>
      <c r="F66" s="110"/>
      <c r="G66" s="110"/>
      <c r="H66" s="110"/>
      <c r="I66" s="110"/>
      <c r="J66" s="24"/>
      <c r="K66"/>
    </row>
    <row r="67" spans="1:11" x14ac:dyDescent="0.35">
      <c r="A67" s="12" t="s">
        <v>18</v>
      </c>
      <c r="B67" s="110"/>
      <c r="C67" s="110"/>
      <c r="D67" s="110"/>
      <c r="E67" s="110"/>
      <c r="F67" s="110"/>
      <c r="G67" s="110"/>
      <c r="H67" s="110"/>
      <c r="I67" s="110"/>
      <c r="J67" s="24"/>
      <c r="K67"/>
    </row>
    <row r="68" spans="1:11" x14ac:dyDescent="0.35">
      <c r="A68" s="24" t="str">
        <f t="shared" ref="A68:A74" si="6">A4</f>
        <v>Labor</v>
      </c>
      <c r="B68" s="110" t="e">
        <f t="shared" ref="B68:D74" si="7">B4*B$55</f>
        <v>#DIV/0!</v>
      </c>
      <c r="C68" s="110"/>
      <c r="D68" s="110" t="e">
        <f t="shared" si="7"/>
        <v>#DIV/0!</v>
      </c>
      <c r="E68" s="110"/>
      <c r="F68" s="227"/>
      <c r="G68" s="227"/>
      <c r="H68" s="227" t="e">
        <f>-SUM(B68)</f>
        <v>#DIV/0!</v>
      </c>
      <c r="I68" s="110"/>
      <c r="J68" s="166" t="e">
        <f t="shared" ref="J68:J74" si="8">H68/$I$76</f>
        <v>#DIV/0!</v>
      </c>
      <c r="K68"/>
    </row>
    <row r="69" spans="1:11" x14ac:dyDescent="0.35">
      <c r="A69" s="24" t="str">
        <f t="shared" si="6"/>
        <v>Equipment Depreciation</v>
      </c>
      <c r="B69" s="110" t="e">
        <f t="shared" si="7"/>
        <v>#DIV/0!</v>
      </c>
      <c r="C69" s="110"/>
      <c r="D69" s="110" t="e">
        <f t="shared" si="7"/>
        <v>#DIV/0!</v>
      </c>
      <c r="E69" s="110"/>
      <c r="F69" s="227"/>
      <c r="G69" s="227"/>
      <c r="H69" s="227" t="e">
        <f>-SUM(B69)</f>
        <v>#DIV/0!</v>
      </c>
      <c r="I69" s="110"/>
      <c r="J69" s="166" t="e">
        <f t="shared" si="8"/>
        <v>#DIV/0!</v>
      </c>
      <c r="K69" s="13"/>
    </row>
    <row r="70" spans="1:11" x14ac:dyDescent="0.35">
      <c r="A70" s="24" t="str">
        <f t="shared" si="6"/>
        <v xml:space="preserve">Equipment (Not Capitalized) </v>
      </c>
      <c r="B70" s="110" t="e">
        <f t="shared" si="7"/>
        <v>#DIV/0!</v>
      </c>
      <c r="C70" s="110"/>
      <c r="D70" s="110" t="e">
        <f t="shared" si="7"/>
        <v>#DIV/0!</v>
      </c>
      <c r="E70" s="110"/>
      <c r="F70" s="227"/>
      <c r="G70" s="227"/>
      <c r="H70" s="227" t="e">
        <f>-SUM(B70)</f>
        <v>#DIV/0!</v>
      </c>
      <c r="I70" s="110"/>
      <c r="J70" s="166" t="e">
        <f t="shared" si="8"/>
        <v>#DIV/0!</v>
      </c>
      <c r="K70" s="13"/>
    </row>
    <row r="71" spans="1:11" x14ac:dyDescent="0.35">
      <c r="A71" s="24" t="str">
        <f t="shared" si="6"/>
        <v>Maintenance</v>
      </c>
      <c r="B71" s="110" t="e">
        <f t="shared" si="7"/>
        <v>#DIV/0!</v>
      </c>
      <c r="C71" s="110"/>
      <c r="D71" s="110" t="e">
        <f t="shared" si="7"/>
        <v>#DIV/0!</v>
      </c>
      <c r="E71" s="110"/>
      <c r="F71" s="227"/>
      <c r="G71" s="227"/>
      <c r="H71" s="227" t="e">
        <f>-SUM(B71)</f>
        <v>#DIV/0!</v>
      </c>
      <c r="I71" s="110"/>
      <c r="J71" s="166" t="e">
        <f t="shared" si="8"/>
        <v>#DIV/0!</v>
      </c>
      <c r="K71" s="13"/>
    </row>
    <row r="72" spans="1:11" x14ac:dyDescent="0.35">
      <c r="A72" s="24" t="str">
        <f t="shared" si="6"/>
        <v>Supplies</v>
      </c>
      <c r="B72" s="110" t="e">
        <f t="shared" si="7"/>
        <v>#DIV/0!</v>
      </c>
      <c r="C72" s="228"/>
      <c r="D72" s="110" t="e">
        <f t="shared" si="7"/>
        <v>#DIV/0!</v>
      </c>
      <c r="E72" s="228"/>
      <c r="F72" s="227"/>
      <c r="G72" s="227"/>
      <c r="H72" s="227" t="e">
        <f>-SUM(B72)</f>
        <v>#DIV/0!</v>
      </c>
      <c r="I72" s="110"/>
      <c r="J72" s="166" t="e">
        <f t="shared" si="8"/>
        <v>#DIV/0!</v>
      </c>
      <c r="K72" s="13"/>
    </row>
    <row r="73" spans="1:11" x14ac:dyDescent="0.35">
      <c r="A73" s="24" t="str">
        <f t="shared" si="6"/>
        <v>Contractual</v>
      </c>
      <c r="B73" s="110" t="e">
        <f t="shared" si="7"/>
        <v>#DIV/0!</v>
      </c>
      <c r="C73" s="228"/>
      <c r="D73" s="110" t="e">
        <f t="shared" si="7"/>
        <v>#DIV/0!</v>
      </c>
      <c r="E73" s="228"/>
      <c r="F73" s="227"/>
      <c r="G73" s="227"/>
      <c r="H73" s="227" t="e">
        <f>-SUM(B73:E73)</f>
        <v>#DIV/0!</v>
      </c>
      <c r="I73" s="110"/>
      <c r="J73" s="166" t="e">
        <f t="shared" si="8"/>
        <v>#DIV/0!</v>
      </c>
      <c r="K73" s="13"/>
    </row>
    <row r="74" spans="1:11" x14ac:dyDescent="0.35">
      <c r="A74" s="24" t="str">
        <f t="shared" si="6"/>
        <v>Miscellaneous</v>
      </c>
      <c r="B74" s="110" t="e">
        <f t="shared" si="7"/>
        <v>#DIV/0!</v>
      </c>
      <c r="C74" s="228"/>
      <c r="D74" s="110" t="e">
        <f t="shared" si="7"/>
        <v>#DIV/0!</v>
      </c>
      <c r="E74" s="228"/>
      <c r="F74" s="465"/>
      <c r="G74" s="465"/>
      <c r="H74" s="235" t="e">
        <f>-SUM(B74)</f>
        <v>#DIV/0!</v>
      </c>
      <c r="I74" s="110"/>
      <c r="J74" s="166" t="e">
        <f t="shared" si="8"/>
        <v>#DIV/0!</v>
      </c>
      <c r="K74" s="13"/>
    </row>
    <row r="75" spans="1:11" x14ac:dyDescent="0.35">
      <c r="A75" s="24"/>
      <c r="B75" s="110"/>
      <c r="C75" s="110"/>
      <c r="D75" s="110"/>
      <c r="E75" s="110"/>
      <c r="F75" s="110"/>
      <c r="G75" s="110"/>
      <c r="H75" s="110"/>
      <c r="I75" s="110"/>
      <c r="J75" s="24"/>
    </row>
    <row r="76" spans="1:11" s="14" customFormat="1" x14ac:dyDescent="0.35">
      <c r="A76" s="215" t="s">
        <v>20</v>
      </c>
      <c r="B76" s="144" t="e">
        <f>SUM(B68:B75)</f>
        <v>#DIV/0!</v>
      </c>
      <c r="C76" s="144"/>
      <c r="D76" s="144" t="e">
        <f>SUM(D68:D75)</f>
        <v>#DIV/0!</v>
      </c>
      <c r="E76" s="144"/>
      <c r="F76" s="144">
        <f t="shared" ref="F76" si="9">SUM(F68:F75)</f>
        <v>0</v>
      </c>
      <c r="G76" s="144"/>
      <c r="H76" s="144"/>
      <c r="I76" s="167" t="e">
        <f>SUM(H68:H74)</f>
        <v>#DIV/0!</v>
      </c>
    </row>
    <row r="77" spans="1:11" s="14" customFormat="1" x14ac:dyDescent="0.35">
      <c r="A77" s="215"/>
      <c r="B77" s="144"/>
      <c r="C77" s="144"/>
      <c r="D77" s="144"/>
      <c r="E77" s="144"/>
      <c r="F77" s="144"/>
      <c r="G77" s="144"/>
      <c r="H77" s="144"/>
      <c r="I77" s="167"/>
    </row>
    <row r="78" spans="1:11" x14ac:dyDescent="0.35">
      <c r="A78" s="236" t="s">
        <v>139</v>
      </c>
      <c r="B78" s="145"/>
      <c r="C78" s="145"/>
      <c r="D78" s="145"/>
      <c r="E78" s="145"/>
      <c r="F78" s="145"/>
      <c r="G78" s="145"/>
      <c r="H78" s="145"/>
      <c r="I78" s="167"/>
      <c r="J78" s="24"/>
    </row>
    <row r="79" spans="1:11" x14ac:dyDescent="0.35">
      <c r="A79" s="237" t="s">
        <v>131</v>
      </c>
      <c r="B79" s="24"/>
      <c r="C79" s="24"/>
      <c r="D79" s="24"/>
      <c r="E79" s="24"/>
      <c r="F79" s="24"/>
      <c r="G79" s="24"/>
      <c r="H79" s="24"/>
      <c r="I79" s="24"/>
      <c r="J79" s="24"/>
    </row>
    <row r="80" spans="1:11" x14ac:dyDescent="0.35">
      <c r="A80" s="238" t="s">
        <v>135</v>
      </c>
      <c r="B80" s="239">
        <f>B12*B53</f>
        <v>0</v>
      </c>
      <c r="C80" s="229"/>
      <c r="D80" s="239">
        <f>D12*D53</f>
        <v>0</v>
      </c>
      <c r="E80" s="229"/>
      <c r="F80" s="239"/>
      <c r="G80" s="239"/>
      <c r="H80" s="239">
        <f>SUM(B80:G80)</f>
        <v>0</v>
      </c>
      <c r="I80" s="242"/>
      <c r="J80" s="174" t="e">
        <f>-H80/I76</f>
        <v>#DIV/0!</v>
      </c>
    </row>
    <row r="81" spans="1:10" x14ac:dyDescent="0.35">
      <c r="A81" s="238" t="s">
        <v>132</v>
      </c>
      <c r="B81" s="239">
        <f>B13*B53</f>
        <v>0</v>
      </c>
      <c r="C81" s="229"/>
      <c r="D81" s="239">
        <f>D13*D53</f>
        <v>0</v>
      </c>
      <c r="E81" s="229"/>
      <c r="F81" s="239"/>
      <c r="G81" s="239"/>
      <c r="H81" s="239">
        <f t="shared" ref="H81:H82" si="10">SUM(B81:G81)</f>
        <v>0</v>
      </c>
      <c r="I81" s="242"/>
      <c r="J81" s="174" t="e">
        <f>-H81/I76</f>
        <v>#DIV/0!</v>
      </c>
    </row>
    <row r="82" spans="1:10" x14ac:dyDescent="0.35">
      <c r="A82" s="238" t="s">
        <v>133</v>
      </c>
      <c r="B82" s="239" t="e">
        <f>B14*B53</f>
        <v>#DIV/0!</v>
      </c>
      <c r="C82" s="229"/>
      <c r="D82" s="239">
        <f>D14*D53</f>
        <v>0</v>
      </c>
      <c r="E82" s="229"/>
      <c r="F82" s="239"/>
      <c r="G82" s="239"/>
      <c r="H82" s="239" t="e">
        <f t="shared" si="10"/>
        <v>#DIV/0!</v>
      </c>
      <c r="I82" s="242"/>
      <c r="J82" s="174" t="e">
        <f>-H82/I76</f>
        <v>#DIV/0!</v>
      </c>
    </row>
    <row r="83" spans="1:10" s="14" customFormat="1" x14ac:dyDescent="0.35">
      <c r="A83" s="219" t="s">
        <v>122</v>
      </c>
      <c r="B83" s="240" t="e">
        <f>SUM(B80:B82)</f>
        <v>#DIV/0!</v>
      </c>
      <c r="C83" s="230"/>
      <c r="D83" s="240">
        <f>SUM(D80:D82)</f>
        <v>0</v>
      </c>
      <c r="E83" s="230"/>
      <c r="F83" s="243"/>
      <c r="G83" s="243"/>
      <c r="H83" s="243"/>
      <c r="I83" s="244"/>
    </row>
    <row r="84" spans="1:10" x14ac:dyDescent="0.35">
      <c r="A84" s="24"/>
      <c r="B84" s="241"/>
      <c r="C84" s="230"/>
      <c r="D84" s="241"/>
      <c r="E84" s="230"/>
      <c r="F84" s="241"/>
      <c r="G84" s="241"/>
      <c r="H84" s="241"/>
      <c r="I84" s="245"/>
      <c r="J84" s="14"/>
    </row>
    <row r="85" spans="1:10" x14ac:dyDescent="0.35">
      <c r="A85" s="24" t="s">
        <v>134</v>
      </c>
      <c r="B85" s="241"/>
      <c r="C85" s="24"/>
      <c r="D85" s="241"/>
      <c r="E85" s="24"/>
      <c r="F85" s="241"/>
      <c r="G85" s="241"/>
      <c r="H85" s="241"/>
      <c r="I85" s="245"/>
      <c r="J85" s="233"/>
    </row>
    <row r="86" spans="1:10" s="144" customFormat="1" x14ac:dyDescent="0.35">
      <c r="A86" s="250" t="s">
        <v>136</v>
      </c>
      <c r="B86" s="251" t="e">
        <f>B35*B54</f>
        <v>#DIV/0!</v>
      </c>
      <c r="C86" s="252"/>
      <c r="D86" s="251" t="e">
        <f>D35*D54</f>
        <v>#DIV/0!</v>
      </c>
      <c r="E86" s="252"/>
      <c r="F86" s="466"/>
      <c r="G86" s="466"/>
      <c r="H86" s="253" t="e">
        <f>SUM(B86)</f>
        <v>#DIV/0!</v>
      </c>
      <c r="J86" s="166" t="e">
        <f>-H86/I76</f>
        <v>#DIV/0!</v>
      </c>
    </row>
    <row r="87" spans="1:10" x14ac:dyDescent="0.35">
      <c r="A87" s="24"/>
      <c r="B87" s="241"/>
      <c r="C87" s="24"/>
      <c r="D87" s="241"/>
      <c r="E87" s="24"/>
      <c r="F87" s="241"/>
      <c r="G87" s="241"/>
      <c r="H87" s="241"/>
      <c r="I87" s="245"/>
      <c r="J87" s="233"/>
    </row>
    <row r="88" spans="1:10" s="14" customFormat="1" x14ac:dyDescent="0.35">
      <c r="A88" s="215" t="s">
        <v>137</v>
      </c>
      <c r="B88" s="240" t="e">
        <f>B83+B86</f>
        <v>#DIV/0!</v>
      </c>
      <c r="C88" s="247"/>
      <c r="D88" s="240" t="e">
        <f>D83+D86</f>
        <v>#DIV/0!</v>
      </c>
      <c r="E88" s="247"/>
      <c r="F88" s="254">
        <f>F65-F76</f>
        <v>0</v>
      </c>
      <c r="G88" s="241"/>
      <c r="H88" s="241"/>
      <c r="I88" s="246" t="e">
        <f>H80+H81+H82+H86</f>
        <v>#DIV/0!</v>
      </c>
      <c r="J88" s="174" t="e">
        <f>-I88/I76</f>
        <v>#DIV/0!</v>
      </c>
    </row>
    <row r="89" spans="1:10" x14ac:dyDescent="0.35">
      <c r="A89" s="24"/>
      <c r="B89" s="241"/>
      <c r="C89" s="247"/>
      <c r="D89" s="241"/>
      <c r="E89" s="247"/>
      <c r="F89" s="241"/>
      <c r="G89" s="241"/>
      <c r="H89" s="241"/>
      <c r="I89" s="245"/>
      <c r="J89" s="24"/>
    </row>
    <row r="90" spans="1:10" ht="16" thickBot="1" x14ac:dyDescent="0.4">
      <c r="A90" s="165" t="s">
        <v>124</v>
      </c>
      <c r="B90" s="248" t="e">
        <f>B65-B76-B88</f>
        <v>#DIV/0!</v>
      </c>
      <c r="C90" s="111"/>
      <c r="D90" s="248" t="e">
        <f>D65-D76-D88</f>
        <v>#DIV/0!</v>
      </c>
      <c r="E90" s="111"/>
      <c r="F90" s="248">
        <f>F65-F76-F88</f>
        <v>0</v>
      </c>
      <c r="G90" s="245"/>
      <c r="H90" s="245"/>
      <c r="I90" s="249" t="e">
        <f>I65+I76-I88</f>
        <v>#DIV/0!</v>
      </c>
      <c r="J90" s="24"/>
    </row>
    <row r="91" spans="1:10" ht="16" thickTop="1" x14ac:dyDescent="0.35">
      <c r="A91" s="24"/>
      <c r="B91" s="247"/>
      <c r="C91" s="247"/>
      <c r="D91" s="247"/>
      <c r="E91" s="247"/>
      <c r="F91" s="247"/>
      <c r="G91" s="247"/>
      <c r="H91" s="247"/>
      <c r="I91" s="247"/>
      <c r="J91" s="24"/>
    </row>
    <row r="92" spans="1:10" x14ac:dyDescent="0.35">
      <c r="B92" s="11"/>
      <c r="C92" s="11"/>
      <c r="D92" s="11"/>
      <c r="E92" s="11"/>
      <c r="F92" s="11"/>
      <c r="G92" s="11"/>
      <c r="H92" s="11"/>
      <c r="I92" s="11"/>
    </row>
    <row r="93" spans="1:10" x14ac:dyDescent="0.35">
      <c r="B93" s="11"/>
      <c r="C93" s="11"/>
      <c r="D93" s="11"/>
      <c r="E93" s="11"/>
      <c r="F93" s="11"/>
      <c r="G93" s="11"/>
      <c r="H93" s="11"/>
      <c r="I93" s="11"/>
    </row>
    <row r="94" spans="1:10" x14ac:dyDescent="0.35">
      <c r="B94" s="11"/>
      <c r="C94" s="11"/>
      <c r="D94" s="11"/>
      <c r="E94" s="11"/>
      <c r="F94" s="11"/>
      <c r="G94" s="11"/>
      <c r="H94" s="11"/>
      <c r="I94" s="11"/>
    </row>
    <row r="95" spans="1:10" x14ac:dyDescent="0.35">
      <c r="B95" s="11"/>
      <c r="C95" s="11"/>
      <c r="D95" s="11"/>
      <c r="E95" s="11"/>
      <c r="F95" s="11"/>
      <c r="G95" s="11"/>
      <c r="H95" s="11"/>
      <c r="I95" s="11"/>
    </row>
    <row r="96" spans="1:10" x14ac:dyDescent="0.35">
      <c r="B96" s="11"/>
      <c r="C96" s="11"/>
      <c r="D96" s="11"/>
      <c r="E96" s="11"/>
      <c r="F96" s="11"/>
      <c r="G96" s="11"/>
      <c r="H96" s="11"/>
      <c r="I96" s="11"/>
    </row>
    <row r="97" spans="2:9" x14ac:dyDescent="0.35">
      <c r="B97" s="11"/>
      <c r="C97" s="11"/>
      <c r="D97" s="11"/>
      <c r="E97" s="11"/>
      <c r="F97" s="11"/>
      <c r="G97" s="11"/>
      <c r="H97" s="11"/>
      <c r="I97" s="11"/>
    </row>
    <row r="98" spans="2:9" x14ac:dyDescent="0.35">
      <c r="B98" s="11"/>
      <c r="C98" s="11"/>
      <c r="D98" s="11"/>
      <c r="E98" s="11"/>
      <c r="F98" s="11"/>
      <c r="G98" s="11"/>
      <c r="H98" s="11"/>
      <c r="I98" s="11"/>
    </row>
    <row r="99" spans="2:9" x14ac:dyDescent="0.35">
      <c r="B99" s="11"/>
      <c r="C99" s="11"/>
      <c r="D99" s="11"/>
      <c r="E99" s="11"/>
      <c r="F99" s="11"/>
      <c r="G99" s="11"/>
      <c r="H99" s="11"/>
      <c r="I99" s="11"/>
    </row>
    <row r="100" spans="2:9" x14ac:dyDescent="0.35">
      <c r="B100" s="11"/>
      <c r="C100" s="11"/>
      <c r="D100" s="11"/>
      <c r="E100" s="11"/>
      <c r="F100" s="11"/>
      <c r="G100" s="11"/>
      <c r="H100" s="11"/>
      <c r="I100" s="11"/>
    </row>
    <row r="101" spans="2:9" x14ac:dyDescent="0.35">
      <c r="B101" s="11"/>
      <c r="C101" s="11"/>
      <c r="D101" s="11"/>
      <c r="E101" s="11"/>
      <c r="F101" s="11"/>
      <c r="G101" s="11"/>
      <c r="H101" s="11"/>
      <c r="I101" s="11"/>
    </row>
    <row r="102" spans="2:9" x14ac:dyDescent="0.35">
      <c r="B102" s="11"/>
      <c r="C102" s="11"/>
      <c r="D102" s="11"/>
      <c r="E102" s="11"/>
      <c r="F102" s="11"/>
      <c r="G102" s="11"/>
      <c r="H102" s="11"/>
      <c r="I102" s="11"/>
    </row>
    <row r="103" spans="2:9" x14ac:dyDescent="0.35">
      <c r="B103" s="11"/>
      <c r="C103" s="11"/>
      <c r="D103" s="11"/>
      <c r="E103" s="11"/>
      <c r="F103" s="11"/>
      <c r="G103" s="11"/>
      <c r="H103" s="11"/>
      <c r="I103" s="11"/>
    </row>
    <row r="104" spans="2:9" x14ac:dyDescent="0.35">
      <c r="B104" s="11"/>
      <c r="C104" s="11"/>
      <c r="D104" s="11"/>
      <c r="E104" s="11"/>
      <c r="F104" s="11"/>
      <c r="G104" s="11"/>
      <c r="H104" s="11"/>
      <c r="I104" s="11"/>
    </row>
    <row r="105" spans="2:9" x14ac:dyDescent="0.35">
      <c r="B105" s="11"/>
      <c r="C105" s="11"/>
      <c r="D105" s="11"/>
      <c r="E105" s="11"/>
      <c r="F105" s="11"/>
      <c r="G105" s="11"/>
      <c r="H105" s="11"/>
      <c r="I105" s="11"/>
    </row>
    <row r="106" spans="2:9" x14ac:dyDescent="0.35">
      <c r="B106" s="11"/>
      <c r="C106" s="11"/>
      <c r="D106" s="11"/>
      <c r="E106" s="11"/>
      <c r="F106" s="11"/>
      <c r="G106" s="11"/>
      <c r="H106" s="11"/>
      <c r="I106" s="11"/>
    </row>
    <row r="107" spans="2:9" x14ac:dyDescent="0.35">
      <c r="B107" s="11"/>
      <c r="C107" s="11"/>
      <c r="D107" s="11"/>
      <c r="E107" s="11"/>
      <c r="F107" s="11"/>
      <c r="G107" s="11"/>
      <c r="H107" s="11"/>
      <c r="I107" s="11"/>
    </row>
    <row r="108" spans="2:9" x14ac:dyDescent="0.35">
      <c r="B108" s="11"/>
      <c r="C108" s="11"/>
      <c r="D108" s="11"/>
      <c r="E108" s="11"/>
      <c r="F108" s="11"/>
      <c r="G108" s="11"/>
      <c r="H108" s="11"/>
      <c r="I108" s="11"/>
    </row>
    <row r="109" spans="2:9" x14ac:dyDescent="0.35">
      <c r="B109" s="11"/>
      <c r="C109" s="11"/>
      <c r="D109" s="11"/>
      <c r="E109" s="11"/>
      <c r="F109" s="11"/>
      <c r="G109" s="11"/>
      <c r="H109" s="11"/>
      <c r="I109" s="11"/>
    </row>
    <row r="110" spans="2:9" x14ac:dyDescent="0.35">
      <c r="B110" s="11"/>
      <c r="C110" s="11"/>
      <c r="D110" s="11"/>
      <c r="E110" s="11"/>
      <c r="F110" s="11"/>
      <c r="G110" s="11"/>
      <c r="H110" s="11"/>
      <c r="I110" s="11"/>
    </row>
    <row r="111" spans="2:9" x14ac:dyDescent="0.35">
      <c r="B111" s="11"/>
      <c r="C111" s="11"/>
      <c r="D111" s="11"/>
      <c r="E111" s="11"/>
      <c r="F111" s="11"/>
      <c r="G111" s="11"/>
      <c r="H111" s="11"/>
      <c r="I111" s="11"/>
    </row>
    <row r="112" spans="2:9" x14ac:dyDescent="0.35">
      <c r="B112" s="11"/>
      <c r="C112" s="11"/>
      <c r="D112" s="11"/>
      <c r="E112" s="11"/>
      <c r="F112" s="11"/>
      <c r="G112" s="11"/>
      <c r="H112" s="11"/>
      <c r="I112" s="11"/>
    </row>
    <row r="118" spans="1:5" x14ac:dyDescent="0.35">
      <c r="B118" s="46"/>
      <c r="C118" s="46"/>
      <c r="D118" s="46"/>
      <c r="E118" s="46"/>
    </row>
    <row r="119" spans="1:5" x14ac:dyDescent="0.35">
      <c r="A119" s="46"/>
      <c r="B119" s="47"/>
      <c r="C119" s="47"/>
      <c r="D119" s="47"/>
      <c r="E119" s="47"/>
    </row>
    <row r="120" spans="1:5" x14ac:dyDescent="0.35">
      <c r="A120" s="46"/>
    </row>
  </sheetData>
  <printOptions horizontalCentered="1"/>
  <pageMargins left="0.7" right="0.7" top="0.75" bottom="0.75" header="0.3" footer="0.3"/>
  <pageSetup scale="36" orientation="portrait" r:id="rId1"/>
  <headerFooter scaleWithDoc="0">
    <oddFooter>&amp;L&amp;9&amp;D&amp;C&amp;9Financial Management&amp;R&amp;9&amp;A</oddFooter>
  </headerFooter>
  <ignoredErrors>
    <ignoredError sqref="C11"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42"/>
  <sheetViews>
    <sheetView workbookViewId="0">
      <selection activeCell="D1" sqref="D1"/>
    </sheetView>
  </sheetViews>
  <sheetFormatPr defaultColWidth="9.1796875" defaultRowHeight="14.5" x14ac:dyDescent="0.35"/>
  <cols>
    <col min="1" max="1" width="5" style="302" customWidth="1"/>
    <col min="2" max="2" width="10.26953125" style="302" customWidth="1"/>
    <col min="3" max="3" width="9.1796875" style="302"/>
    <col min="4" max="4" width="7.81640625" style="302" customWidth="1"/>
    <col min="5" max="16384" width="9.1796875" style="302"/>
  </cols>
  <sheetData>
    <row r="5" spans="1:10" x14ac:dyDescent="0.35">
      <c r="A5" s="188" t="s">
        <v>388</v>
      </c>
    </row>
    <row r="7" spans="1:10" x14ac:dyDescent="0.35">
      <c r="A7" s="532" t="s">
        <v>389</v>
      </c>
      <c r="B7" s="533"/>
      <c r="C7" s="533"/>
      <c r="D7" s="534" t="s">
        <v>390</v>
      </c>
      <c r="E7" s="534"/>
      <c r="F7" s="534"/>
      <c r="G7" s="534"/>
      <c r="H7" s="534"/>
      <c r="I7" s="534"/>
      <c r="J7" s="535"/>
    </row>
    <row r="8" spans="1:10" x14ac:dyDescent="0.35">
      <c r="A8" s="532" t="s">
        <v>391</v>
      </c>
      <c r="B8" s="534" t="s">
        <v>398</v>
      </c>
      <c r="C8" s="534"/>
      <c r="D8" s="534"/>
      <c r="E8" s="534"/>
      <c r="F8" s="534"/>
      <c r="G8" s="534"/>
      <c r="H8" s="534"/>
      <c r="I8" s="534"/>
      <c r="J8" s="535"/>
    </row>
    <row r="9" spans="1:10" x14ac:dyDescent="0.35">
      <c r="A9" s="536" t="s">
        <v>392</v>
      </c>
      <c r="B9" s="537"/>
      <c r="C9" s="537" t="s">
        <v>393</v>
      </c>
      <c r="D9" s="537"/>
      <c r="E9" s="537"/>
      <c r="F9" s="537"/>
      <c r="G9" s="537"/>
      <c r="H9" s="537"/>
      <c r="I9" s="537"/>
      <c r="J9" s="538"/>
    </row>
    <row r="10" spans="1:10" x14ac:dyDescent="0.35">
      <c r="A10" s="539"/>
      <c r="B10" s="540"/>
      <c r="C10" s="540" t="s">
        <v>394</v>
      </c>
      <c r="D10" s="540"/>
      <c r="E10" s="540"/>
      <c r="F10" s="540"/>
      <c r="G10" s="540"/>
      <c r="H10" s="540"/>
      <c r="I10" s="540"/>
      <c r="J10" s="541"/>
    </row>
    <row r="13" spans="1:10" x14ac:dyDescent="0.35">
      <c r="A13" s="542" t="s">
        <v>395</v>
      </c>
      <c r="B13" s="542"/>
      <c r="C13" s="542"/>
      <c r="D13" s="542"/>
      <c r="E13" s="542" t="str">
        <f>IF(D7="VPEA","Office of the VPEA:",IF(D7="VPRED","Office of the VPRED:",IF(D7="VPFA","Office of the VPFA:")))</f>
        <v>Office of the VPEA:</v>
      </c>
      <c r="F13" s="542"/>
      <c r="G13" s="542"/>
      <c r="H13" s="542"/>
      <c r="I13" s="542"/>
      <c r="J13" s="542"/>
    </row>
    <row r="15" spans="1:10" x14ac:dyDescent="0.35">
      <c r="A15" s="542" t="s">
        <v>396</v>
      </c>
      <c r="B15" s="542"/>
      <c r="C15" s="542"/>
      <c r="D15" s="542"/>
      <c r="E15" s="542"/>
      <c r="F15" s="542"/>
      <c r="G15" s="542"/>
      <c r="H15" s="542"/>
      <c r="I15" s="542"/>
    </row>
    <row r="17" spans="1:2" x14ac:dyDescent="0.35">
      <c r="B17" s="188">
        <f>'University Fee Cover'!E8</f>
        <v>0</v>
      </c>
    </row>
    <row r="18" spans="1:2" x14ac:dyDescent="0.35">
      <c r="B18" s="302" t="str">
        <f>'University Fee Cover'!A4</f>
        <v xml:space="preserve">Name of University Fee:  </v>
      </c>
    </row>
    <row r="29" spans="1:2" x14ac:dyDescent="0.35">
      <c r="A29" s="188" t="s">
        <v>397</v>
      </c>
    </row>
    <row r="40" spans="1:10" ht="15" thickBot="1" x14ac:dyDescent="0.4">
      <c r="A40" s="543"/>
      <c r="B40" s="543"/>
      <c r="C40" s="543"/>
      <c r="D40" s="543"/>
      <c r="E40" s="543"/>
      <c r="F40" s="543"/>
      <c r="G40" s="543"/>
      <c r="H40" s="543"/>
      <c r="I40" s="543"/>
      <c r="J40" s="543"/>
    </row>
    <row r="41" spans="1:10" x14ac:dyDescent="0.35">
      <c r="A41" s="544" t="str">
        <f>IF(D7="VPEA","Graham L. Hammill",IF(D7="VPRED","Kenneth Tramposch",IF(D7="VPFA","Laura E. Hubbard")))</f>
        <v>Graham L. Hammill</v>
      </c>
      <c r="B41" s="544"/>
      <c r="C41" s="544"/>
      <c r="D41" s="544"/>
      <c r="E41" s="544"/>
      <c r="F41" s="544"/>
      <c r="G41" s="544"/>
      <c r="H41" s="544"/>
      <c r="I41" s="484"/>
      <c r="J41" s="484" t="s">
        <v>6</v>
      </c>
    </row>
    <row r="42" spans="1:10" x14ac:dyDescent="0.35">
      <c r="A42" s="335" t="str">
        <f>IF(D7="VPEA","Vice Provost for Educational Affairs and Dean of the Graduate School",IF(D7="VPRED","Research Foundation Operations Manager",IF(D7="VPFA","Vice President for Finance &amp; Administration")))</f>
        <v>Vice Provost for Educational Affairs and Dean of the Graduate School</v>
      </c>
      <c r="B42" s="335"/>
      <c r="C42" s="335"/>
      <c r="D42" s="335"/>
      <c r="E42" s="335"/>
      <c r="F42" s="335"/>
      <c r="G42" s="335"/>
      <c r="H42" s="335"/>
    </row>
  </sheetData>
  <dataValidations count="2">
    <dataValidation type="list" allowBlank="1" showInputMessage="1" showErrorMessage="1" sqref="A15">
      <formula1>"Please review and approve the following University Fees effective:, Please review and approve the following Service Center Fees"</formula1>
    </dataValidation>
    <dataValidation type="list" allowBlank="1" showInputMessage="1" showErrorMessage="1" sqref="D7:E7">
      <formula1>"VPEA, VPRED, VPFA"</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5BBB"/>
    <pageSetUpPr fitToPage="1"/>
  </sheetPr>
  <dimension ref="A1:G178"/>
  <sheetViews>
    <sheetView showGridLines="0" tabSelected="1" zoomScale="90" zoomScaleNormal="90" workbookViewId="0">
      <selection activeCell="A3" sqref="A3"/>
    </sheetView>
  </sheetViews>
  <sheetFormatPr defaultColWidth="9.1796875" defaultRowHeight="15.5" x14ac:dyDescent="0.35"/>
  <cols>
    <col min="1" max="1" width="48.54296875" style="80" customWidth="1"/>
    <col min="2" max="2" width="41.1796875" style="80" customWidth="1"/>
    <col min="3" max="3" width="23.26953125" style="80" customWidth="1"/>
    <col min="4" max="4" width="23.26953125" style="80" bestFit="1" customWidth="1"/>
    <col min="5" max="5" width="42.54296875" style="80" customWidth="1"/>
    <col min="6" max="6" width="24.26953125" style="80" customWidth="1"/>
    <col min="7" max="11" width="9.1796875" style="80"/>
    <col min="12" max="12" width="12.7265625" style="80" bestFit="1" customWidth="1"/>
    <col min="13" max="16384" width="9.1796875" style="80"/>
  </cols>
  <sheetData>
    <row r="1" spans="1:6" ht="20.25" customHeight="1" x14ac:dyDescent="0.5">
      <c r="A1" s="303" t="s">
        <v>164</v>
      </c>
      <c r="B1" s="303"/>
      <c r="C1" s="303"/>
      <c r="D1" s="303"/>
      <c r="E1" s="303"/>
      <c r="F1" s="303"/>
    </row>
    <row r="2" spans="1:6" ht="18" customHeight="1" x14ac:dyDescent="0.5">
      <c r="A2" s="303" t="s">
        <v>426</v>
      </c>
      <c r="B2" s="350"/>
      <c r="C2" s="350"/>
      <c r="D2" s="350"/>
      <c r="E2" s="350"/>
      <c r="F2" s="304"/>
    </row>
    <row r="3" spans="1:6" ht="18" customHeight="1" x14ac:dyDescent="0.45">
      <c r="A3" s="473" t="s">
        <v>162</v>
      </c>
      <c r="B3" s="350"/>
      <c r="C3" s="350"/>
      <c r="D3" s="350"/>
      <c r="E3" s="350"/>
      <c r="F3" s="304"/>
    </row>
    <row r="4" spans="1:6" ht="18" customHeight="1" x14ac:dyDescent="0.45">
      <c r="A4" s="473" t="s">
        <v>163</v>
      </c>
      <c r="B4" s="350"/>
      <c r="C4" s="350"/>
      <c r="D4" s="350"/>
      <c r="E4" s="350"/>
      <c r="F4" s="304"/>
    </row>
    <row r="5" spans="1:6" ht="18" customHeight="1" x14ac:dyDescent="0.45">
      <c r="A5" s="350"/>
      <c r="B5" s="350"/>
      <c r="C5" s="350"/>
      <c r="D5" s="350"/>
      <c r="E5" s="350"/>
      <c r="F5" s="304"/>
    </row>
    <row r="6" spans="1:6" ht="29.25" customHeight="1" x14ac:dyDescent="0.45">
      <c r="A6" s="77" t="s">
        <v>165</v>
      </c>
      <c r="B6" s="340" t="s">
        <v>170</v>
      </c>
      <c r="C6" s="340"/>
      <c r="D6" s="340"/>
      <c r="E6" s="341"/>
    </row>
    <row r="7" spans="1:6" ht="29.25" customHeight="1" x14ac:dyDescent="0.45">
      <c r="A7" s="77" t="s">
        <v>72</v>
      </c>
      <c r="B7" s="340" t="s">
        <v>106</v>
      </c>
      <c r="C7" s="340"/>
      <c r="D7" s="340"/>
      <c r="E7" s="341"/>
    </row>
    <row r="8" spans="1:6" ht="18" customHeight="1" x14ac:dyDescent="0.35">
      <c r="A8" s="82"/>
      <c r="B8" s="82"/>
      <c r="C8" s="82"/>
      <c r="D8" s="82"/>
      <c r="E8" s="82"/>
    </row>
    <row r="9" spans="1:6" x14ac:dyDescent="0.35">
      <c r="A9" s="134" t="s">
        <v>55</v>
      </c>
      <c r="B9" s="135"/>
      <c r="C9" s="135"/>
      <c r="D9" s="135"/>
      <c r="E9" s="135"/>
    </row>
    <row r="10" spans="1:6" ht="24" customHeight="1" x14ac:dyDescent="0.35">
      <c r="A10" s="82" t="s">
        <v>171</v>
      </c>
      <c r="B10" s="338"/>
      <c r="D10" s="82" t="s">
        <v>0</v>
      </c>
      <c r="E10" s="338"/>
    </row>
    <row r="11" spans="1:6" ht="24" customHeight="1" x14ac:dyDescent="0.35">
      <c r="A11" s="82" t="s">
        <v>155</v>
      </c>
      <c r="B11" s="339"/>
      <c r="D11" s="82" t="s">
        <v>56</v>
      </c>
      <c r="E11" s="339"/>
    </row>
    <row r="12" spans="1:6" ht="24" customHeight="1" x14ac:dyDescent="0.35">
      <c r="A12" s="82" t="s">
        <v>57</v>
      </c>
      <c r="B12" s="339"/>
      <c r="D12" s="82" t="s">
        <v>58</v>
      </c>
      <c r="E12" s="339"/>
    </row>
    <row r="13" spans="1:6" ht="13.5" customHeight="1" x14ac:dyDescent="0.35">
      <c r="A13" s="82"/>
      <c r="B13" s="82"/>
      <c r="C13" s="82"/>
      <c r="D13" s="82"/>
      <c r="E13" s="82"/>
    </row>
    <row r="14" spans="1:6" x14ac:dyDescent="0.35">
      <c r="A14" s="305" t="s">
        <v>172</v>
      </c>
      <c r="B14" s="305"/>
      <c r="C14" s="305"/>
      <c r="D14" s="305"/>
      <c r="E14" s="305"/>
    </row>
    <row r="15" spans="1:6" x14ac:dyDescent="0.35">
      <c r="A15" s="307" t="s">
        <v>173</v>
      </c>
      <c r="B15" s="306"/>
      <c r="C15" s="306"/>
      <c r="D15" s="306"/>
    </row>
    <row r="16" spans="1:6" ht="60" customHeight="1" x14ac:dyDescent="0.35">
      <c r="A16" s="347"/>
      <c r="B16" s="346"/>
      <c r="C16" s="346"/>
      <c r="D16" s="346"/>
      <c r="E16" s="451"/>
    </row>
    <row r="17" spans="1:5" x14ac:dyDescent="0.35">
      <c r="A17" s="287"/>
      <c r="B17" s="287"/>
      <c r="C17" s="287"/>
      <c r="D17" s="287"/>
    </row>
    <row r="18" spans="1:5" s="476" customFormat="1" ht="53.25" customHeight="1" x14ac:dyDescent="0.35">
      <c r="A18" s="474" t="s">
        <v>174</v>
      </c>
      <c r="B18" s="475"/>
      <c r="C18" s="474"/>
      <c r="D18" s="474"/>
    </row>
    <row r="19" spans="1:5" x14ac:dyDescent="0.35">
      <c r="A19" s="287"/>
      <c r="B19" s="287"/>
      <c r="C19" s="287"/>
      <c r="D19" s="287"/>
    </row>
    <row r="20" spans="1:5" x14ac:dyDescent="0.35">
      <c r="A20" s="331" t="s">
        <v>175</v>
      </c>
      <c r="B20" s="141"/>
      <c r="C20" s="141"/>
      <c r="D20" s="141"/>
    </row>
    <row r="21" spans="1:5" x14ac:dyDescent="0.35">
      <c r="A21" s="287"/>
      <c r="B21" s="287"/>
      <c r="C21" s="287"/>
      <c r="D21" s="287"/>
    </row>
    <row r="22" spans="1:5" ht="13.5" customHeight="1" x14ac:dyDescent="0.35">
      <c r="A22" s="136" t="s">
        <v>73</v>
      </c>
      <c r="B22" s="255" t="s">
        <v>74</v>
      </c>
      <c r="C22" s="454"/>
      <c r="D22" s="455"/>
      <c r="E22" s="456"/>
    </row>
    <row r="23" spans="1:5" ht="36" customHeight="1" x14ac:dyDescent="0.35">
      <c r="A23" s="82"/>
      <c r="B23" s="82"/>
      <c r="C23" s="457"/>
      <c r="D23" s="457"/>
      <c r="E23" s="458"/>
    </row>
    <row r="24" spans="1:5" ht="13.5" customHeight="1" x14ac:dyDescent="0.35">
      <c r="A24" s="82"/>
      <c r="B24" s="82"/>
      <c r="C24" s="82"/>
      <c r="D24" s="82"/>
    </row>
    <row r="25" spans="1:5" x14ac:dyDescent="0.35">
      <c r="A25" s="82"/>
      <c r="B25" s="82"/>
      <c r="C25" s="82"/>
      <c r="D25" s="82"/>
      <c r="E25" s="82"/>
    </row>
    <row r="26" spans="1:5" ht="18.75" customHeight="1" x14ac:dyDescent="0.35">
      <c r="A26" s="305" t="s">
        <v>69</v>
      </c>
      <c r="B26" s="305"/>
      <c r="C26" s="305"/>
      <c r="D26" s="305"/>
      <c r="E26" s="305"/>
    </row>
    <row r="27" spans="1:5" ht="13.5" customHeight="1" x14ac:dyDescent="0.35">
      <c r="A27" s="82"/>
      <c r="B27" s="82"/>
      <c r="C27" s="82"/>
      <c r="D27" s="82"/>
      <c r="E27" s="82"/>
    </row>
    <row r="28" spans="1:5" ht="13.5" customHeight="1" x14ac:dyDescent="0.35">
      <c r="A28" s="82"/>
      <c r="B28" s="82"/>
      <c r="C28" s="82"/>
      <c r="D28" s="82"/>
      <c r="E28" s="82"/>
    </row>
    <row r="29" spans="1:5" ht="13.5" customHeight="1" x14ac:dyDescent="0.35">
      <c r="A29" s="82"/>
      <c r="B29" s="82"/>
      <c r="C29" s="369"/>
      <c r="D29" s="370"/>
      <c r="E29" s="371"/>
    </row>
    <row r="30" spans="1:5" ht="13.5" customHeight="1" x14ac:dyDescent="0.35">
      <c r="A30" s="82"/>
      <c r="B30" s="82"/>
      <c r="C30" s="372"/>
      <c r="D30" s="82"/>
      <c r="E30" s="373"/>
    </row>
    <row r="31" spans="1:5" ht="13.5" customHeight="1" x14ac:dyDescent="0.35">
      <c r="A31" s="82"/>
      <c r="B31" s="82"/>
      <c r="C31" s="374"/>
      <c r="D31" s="257"/>
      <c r="E31" s="375"/>
    </row>
    <row r="32" spans="1:5" ht="13.5" customHeight="1" x14ac:dyDescent="0.35">
      <c r="A32" s="82"/>
      <c r="B32" s="82"/>
      <c r="C32" s="82"/>
      <c r="D32" s="82"/>
      <c r="E32" s="82"/>
    </row>
    <row r="33" spans="1:6" ht="13.5" customHeight="1" x14ac:dyDescent="0.35">
      <c r="A33" s="82"/>
      <c r="B33" s="82"/>
      <c r="C33" s="82"/>
      <c r="D33" s="82"/>
      <c r="E33" s="82"/>
    </row>
    <row r="34" spans="1:6" ht="19.5" customHeight="1" x14ac:dyDescent="0.35">
      <c r="A34" s="342" t="s">
        <v>59</v>
      </c>
      <c r="B34" s="343"/>
      <c r="C34" s="343"/>
      <c r="D34" s="343"/>
      <c r="E34" s="452"/>
    </row>
    <row r="35" spans="1:6" ht="45" customHeight="1" x14ac:dyDescent="0.45">
      <c r="A35" s="348"/>
      <c r="B35" s="349"/>
      <c r="C35" s="349"/>
      <c r="D35" s="349"/>
      <c r="E35" s="453"/>
    </row>
    <row r="36" spans="1:6" ht="13.5" customHeight="1" x14ac:dyDescent="0.35">
      <c r="A36" s="82"/>
      <c r="B36" s="82"/>
      <c r="C36" s="82"/>
      <c r="D36" s="82"/>
      <c r="E36" s="82"/>
    </row>
    <row r="37" spans="1:6" ht="18.5" x14ac:dyDescent="0.45">
      <c r="A37" s="324" t="s">
        <v>1</v>
      </c>
      <c r="B37" s="324"/>
      <c r="C37" s="324"/>
      <c r="D37" s="324"/>
      <c r="E37" s="324"/>
    </row>
    <row r="38" spans="1:6" x14ac:dyDescent="0.35">
      <c r="A38" s="107"/>
      <c r="B38" s="107"/>
      <c r="C38" s="107"/>
      <c r="D38" s="107"/>
      <c r="E38" s="107"/>
    </row>
    <row r="39" spans="1:6" x14ac:dyDescent="0.35">
      <c r="A39" s="308" t="s">
        <v>60</v>
      </c>
      <c r="B39" s="344"/>
      <c r="C39" s="308"/>
      <c r="D39" s="308"/>
      <c r="E39" s="308"/>
    </row>
    <row r="40" spans="1:6" x14ac:dyDescent="0.35">
      <c r="A40" s="82"/>
      <c r="B40" s="82"/>
      <c r="C40" s="82"/>
      <c r="D40" s="82"/>
      <c r="E40" s="82"/>
      <c r="F40" s="83"/>
    </row>
    <row r="41" spans="1:6" x14ac:dyDescent="0.35">
      <c r="A41" s="308" t="s">
        <v>61</v>
      </c>
      <c r="B41" s="344"/>
      <c r="C41" s="308"/>
      <c r="D41" s="308"/>
      <c r="E41" s="308"/>
      <c r="F41" s="337"/>
    </row>
    <row r="42" spans="1:6" x14ac:dyDescent="0.35">
      <c r="A42" s="85"/>
      <c r="B42" s="85"/>
      <c r="C42" s="85"/>
      <c r="D42" s="85"/>
      <c r="E42" s="85"/>
      <c r="F42" s="84"/>
    </row>
    <row r="43" spans="1:6" x14ac:dyDescent="0.35">
      <c r="A43" s="106" t="s">
        <v>62</v>
      </c>
      <c r="B43" s="345"/>
      <c r="C43" s="106"/>
      <c r="D43" s="106"/>
      <c r="E43" s="106"/>
      <c r="F43" s="337"/>
    </row>
    <row r="44" spans="1:6" ht="12" customHeight="1" x14ac:dyDescent="0.35">
      <c r="A44" s="82"/>
      <c r="B44" s="82"/>
      <c r="C44" s="82"/>
      <c r="D44" s="82"/>
      <c r="E44" s="82"/>
      <c r="F44" s="83"/>
    </row>
    <row r="45" spans="1:6" ht="18.5" x14ac:dyDescent="0.45">
      <c r="A45" s="324" t="s">
        <v>420</v>
      </c>
      <c r="B45" s="324"/>
      <c r="C45" s="324"/>
      <c r="D45" s="324"/>
      <c r="E45" s="324"/>
    </row>
    <row r="46" spans="1:6" x14ac:dyDescent="0.35">
      <c r="A46" s="82"/>
      <c r="B46" s="82"/>
      <c r="C46" s="82"/>
      <c r="D46" s="82"/>
      <c r="E46" s="82"/>
      <c r="F46" s="83"/>
    </row>
    <row r="47" spans="1:6" x14ac:dyDescent="0.35">
      <c r="A47" s="82" t="s">
        <v>399</v>
      </c>
      <c r="B47" s="82"/>
      <c r="C47" s="82"/>
      <c r="D47" s="82"/>
      <c r="E47" s="82"/>
      <c r="F47" s="83"/>
    </row>
    <row r="48" spans="1:6" x14ac:dyDescent="0.35">
      <c r="A48" s="82"/>
      <c r="B48" s="82"/>
      <c r="C48" s="82"/>
      <c r="D48" s="82"/>
      <c r="E48" s="82"/>
      <c r="F48" s="83"/>
    </row>
    <row r="49" spans="1:6" x14ac:dyDescent="0.35">
      <c r="A49" s="82" t="s">
        <v>177</v>
      </c>
      <c r="B49" s="82"/>
      <c r="C49" s="82"/>
      <c r="D49" s="82"/>
      <c r="E49" s="82"/>
      <c r="F49" s="83"/>
    </row>
    <row r="50" spans="1:6" x14ac:dyDescent="0.35">
      <c r="A50" s="82"/>
      <c r="B50" s="82"/>
      <c r="C50" s="82"/>
      <c r="D50" s="82"/>
      <c r="E50" s="82"/>
      <c r="F50" s="83"/>
    </row>
    <row r="51" spans="1:6" ht="24" customHeight="1" x14ac:dyDescent="0.35">
      <c r="A51" s="82" t="s">
        <v>178</v>
      </c>
      <c r="B51" s="477"/>
      <c r="C51" s="477"/>
      <c r="D51" s="477"/>
      <c r="E51" s="477"/>
      <c r="F51" s="83"/>
    </row>
    <row r="52" spans="1:6" x14ac:dyDescent="0.35">
      <c r="A52" s="82"/>
      <c r="B52" s="82"/>
      <c r="C52" s="82"/>
      <c r="D52" s="82"/>
      <c r="E52" s="82"/>
      <c r="F52" s="83"/>
    </row>
    <row r="53" spans="1:6" ht="25.5" customHeight="1" x14ac:dyDescent="0.35">
      <c r="A53" s="82" t="s">
        <v>179</v>
      </c>
      <c r="B53" s="477"/>
      <c r="C53" s="477"/>
      <c r="D53" s="477"/>
      <c r="E53" s="477"/>
      <c r="F53" s="83"/>
    </row>
    <row r="54" spans="1:6" x14ac:dyDescent="0.35">
      <c r="A54" s="82"/>
      <c r="B54" s="82"/>
      <c r="C54" s="82"/>
      <c r="D54" s="82"/>
      <c r="E54" s="82"/>
      <c r="F54" s="83"/>
    </row>
    <row r="55" spans="1:6" x14ac:dyDescent="0.35">
      <c r="A55" s="82" t="s">
        <v>180</v>
      </c>
      <c r="B55" s="82"/>
      <c r="C55" s="82"/>
      <c r="D55" s="82"/>
      <c r="E55" s="82"/>
      <c r="F55" s="83"/>
    </row>
    <row r="56" spans="1:6" x14ac:dyDescent="0.35">
      <c r="A56" s="82"/>
      <c r="B56" s="82"/>
      <c r="C56" s="82"/>
      <c r="D56" s="82"/>
      <c r="E56" s="82"/>
      <c r="F56" s="83"/>
    </row>
    <row r="57" spans="1:6" ht="24.75" customHeight="1" x14ac:dyDescent="0.35">
      <c r="A57" s="82" t="s">
        <v>181</v>
      </c>
      <c r="B57" s="477"/>
      <c r="C57" s="477"/>
      <c r="D57" s="477"/>
      <c r="E57" s="477"/>
      <c r="F57" s="83"/>
    </row>
    <row r="58" spans="1:6" ht="12" customHeight="1" x14ac:dyDescent="0.35">
      <c r="A58" s="82"/>
      <c r="B58" s="82"/>
      <c r="C58" s="82"/>
      <c r="D58" s="82"/>
      <c r="E58" s="82"/>
      <c r="F58" s="83"/>
    </row>
    <row r="59" spans="1:6" ht="18.5" x14ac:dyDescent="0.45">
      <c r="A59" s="324" t="s">
        <v>182</v>
      </c>
      <c r="B59" s="324"/>
      <c r="C59" s="324"/>
      <c r="D59" s="324"/>
      <c r="E59" s="324"/>
    </row>
    <row r="60" spans="1:6" ht="12" customHeight="1" x14ac:dyDescent="0.35">
      <c r="A60" s="82"/>
      <c r="B60" s="82"/>
      <c r="C60" s="82"/>
      <c r="D60" s="82"/>
      <c r="E60" s="82"/>
      <c r="F60" s="83"/>
    </row>
    <row r="61" spans="1:6" x14ac:dyDescent="0.35">
      <c r="A61" s="82" t="s">
        <v>183</v>
      </c>
      <c r="B61" s="477"/>
      <c r="C61" s="477"/>
      <c r="D61" s="477"/>
      <c r="E61" s="477"/>
      <c r="F61" s="83"/>
    </row>
    <row r="62" spans="1:6" x14ac:dyDescent="0.35">
      <c r="A62" s="82"/>
      <c r="B62" s="82"/>
      <c r="C62" s="82"/>
      <c r="D62" s="82"/>
      <c r="E62" s="82"/>
      <c r="F62" s="83"/>
    </row>
    <row r="63" spans="1:6" x14ac:dyDescent="0.35">
      <c r="A63" s="82" t="s">
        <v>184</v>
      </c>
      <c r="B63" s="477"/>
      <c r="C63" s="477"/>
      <c r="D63" s="477"/>
      <c r="E63" s="477"/>
      <c r="F63" s="83"/>
    </row>
    <row r="64" spans="1:6" x14ac:dyDescent="0.35">
      <c r="A64" s="82"/>
      <c r="B64" s="82"/>
      <c r="C64" s="82"/>
      <c r="D64" s="82"/>
      <c r="E64" s="82"/>
      <c r="F64" s="83"/>
    </row>
    <row r="65" spans="1:6" x14ac:dyDescent="0.35">
      <c r="A65" s="82" t="s">
        <v>185</v>
      </c>
      <c r="B65" s="477"/>
      <c r="C65" s="477"/>
      <c r="D65" s="477"/>
      <c r="E65" s="477"/>
      <c r="F65" s="83"/>
    </row>
    <row r="66" spans="1:6" x14ac:dyDescent="0.35">
      <c r="A66" s="82"/>
      <c r="B66" s="82"/>
      <c r="C66" s="82"/>
      <c r="D66" s="82"/>
      <c r="E66" s="82"/>
      <c r="F66" s="83"/>
    </row>
    <row r="67" spans="1:6" x14ac:dyDescent="0.35">
      <c r="A67" s="82" t="s">
        <v>186</v>
      </c>
      <c r="B67" s="477"/>
      <c r="C67" s="477"/>
      <c r="D67" s="477"/>
      <c r="E67" s="477"/>
      <c r="F67" s="83"/>
    </row>
    <row r="68" spans="1:6" x14ac:dyDescent="0.35">
      <c r="A68" s="82"/>
      <c r="B68" s="82"/>
      <c r="C68" s="82"/>
      <c r="D68" s="82"/>
      <c r="E68" s="82"/>
      <c r="F68" s="83"/>
    </row>
    <row r="69" spans="1:6" ht="31" x14ac:dyDescent="0.35">
      <c r="A69" s="141" t="s">
        <v>187</v>
      </c>
      <c r="B69" s="477"/>
      <c r="C69" s="477"/>
      <c r="D69" s="477"/>
      <c r="E69" s="477"/>
      <c r="F69" s="83"/>
    </row>
    <row r="70" spans="1:6" x14ac:dyDescent="0.35">
      <c r="A70" s="82"/>
      <c r="B70" s="82"/>
      <c r="C70" s="82"/>
      <c r="D70" s="82"/>
      <c r="E70" s="82"/>
      <c r="F70" s="83"/>
    </row>
    <row r="71" spans="1:6" ht="12" customHeight="1" x14ac:dyDescent="0.35">
      <c r="A71" s="82"/>
      <c r="B71" s="82"/>
      <c r="C71" s="82"/>
      <c r="D71" s="82"/>
      <c r="E71" s="82"/>
      <c r="F71" s="83"/>
    </row>
    <row r="72" spans="1:6" ht="18.5" x14ac:dyDescent="0.45">
      <c r="A72" s="324" t="s">
        <v>75</v>
      </c>
      <c r="B72" s="324"/>
      <c r="C72" s="324"/>
      <c r="D72" s="324"/>
      <c r="E72" s="324"/>
    </row>
    <row r="73" spans="1:6" ht="13.5" customHeight="1" x14ac:dyDescent="0.35">
      <c r="A73" s="82"/>
      <c r="B73" s="82"/>
      <c r="C73" s="82"/>
      <c r="D73" s="82"/>
      <c r="E73" s="82"/>
    </row>
    <row r="74" spans="1:6" ht="21" x14ac:dyDescent="0.5">
      <c r="A74" s="138" t="s">
        <v>188</v>
      </c>
      <c r="B74" s="139"/>
      <c r="C74" s="139"/>
      <c r="D74" s="139"/>
      <c r="E74" s="139"/>
    </row>
    <row r="75" spans="1:6" ht="40.5" customHeight="1" x14ac:dyDescent="0.35">
      <c r="A75" s="309" t="s">
        <v>76</v>
      </c>
      <c r="B75" s="459" t="s">
        <v>189</v>
      </c>
      <c r="C75" s="459" t="s">
        <v>2</v>
      </c>
      <c r="D75" s="284" t="s">
        <v>3</v>
      </c>
      <c r="E75" s="460" t="s">
        <v>4</v>
      </c>
    </row>
    <row r="76" spans="1:6" ht="13.5" customHeight="1" x14ac:dyDescent="0.35">
      <c r="A76" s="310"/>
      <c r="B76" s="310"/>
      <c r="C76" s="310"/>
      <c r="D76" s="311"/>
      <c r="E76" s="311"/>
    </row>
    <row r="77" spans="1:6" ht="13.5" customHeight="1" x14ac:dyDescent="0.35">
      <c r="A77" s="310"/>
      <c r="B77" s="310"/>
      <c r="C77" s="310"/>
      <c r="D77" s="311"/>
      <c r="E77" s="311"/>
    </row>
    <row r="78" spans="1:6" ht="13.5" customHeight="1" x14ac:dyDescent="0.35">
      <c r="A78" s="310"/>
      <c r="B78" s="310"/>
      <c r="C78" s="310"/>
      <c r="D78" s="311"/>
      <c r="E78" s="311"/>
    </row>
    <row r="79" spans="1:6" ht="13.5" customHeight="1" x14ac:dyDescent="0.35">
      <c r="A79" s="310"/>
      <c r="B79" s="310"/>
      <c r="C79" s="310"/>
      <c r="D79" s="311"/>
      <c r="E79" s="311"/>
    </row>
    <row r="80" spans="1:6" x14ac:dyDescent="0.35">
      <c r="A80" s="310"/>
      <c r="B80" s="310"/>
      <c r="C80" s="310"/>
      <c r="D80" s="311"/>
      <c r="E80" s="311"/>
    </row>
    <row r="81" spans="1:6" x14ac:dyDescent="0.35">
      <c r="A81" s="310"/>
      <c r="B81" s="310"/>
      <c r="C81" s="310"/>
      <c r="D81" s="311"/>
      <c r="E81" s="311"/>
    </row>
    <row r="82" spans="1:6" x14ac:dyDescent="0.35">
      <c r="A82" s="313"/>
      <c r="B82" s="313"/>
      <c r="C82" s="313"/>
      <c r="D82" s="313"/>
      <c r="E82" s="313"/>
      <c r="F82" s="313"/>
    </row>
    <row r="83" spans="1:6" ht="21" x14ac:dyDescent="0.5">
      <c r="A83" s="138" t="s">
        <v>190</v>
      </c>
      <c r="B83" s="139"/>
      <c r="C83" s="139"/>
      <c r="D83" s="139"/>
      <c r="E83" s="139"/>
    </row>
    <row r="84" spans="1:6" ht="40.5" customHeight="1" x14ac:dyDescent="0.35">
      <c r="A84" s="309" t="s">
        <v>76</v>
      </c>
      <c r="B84" s="459" t="s">
        <v>189</v>
      </c>
      <c r="C84" s="459" t="s">
        <v>2</v>
      </c>
      <c r="D84" s="284" t="s">
        <v>3</v>
      </c>
      <c r="E84" s="460" t="s">
        <v>4</v>
      </c>
    </row>
    <row r="85" spans="1:6" ht="13.5" customHeight="1" x14ac:dyDescent="0.35">
      <c r="A85" s="310"/>
      <c r="B85" s="310"/>
      <c r="C85" s="310"/>
      <c r="D85" s="311"/>
      <c r="E85" s="311"/>
    </row>
    <row r="86" spans="1:6" ht="13.5" customHeight="1" x14ac:dyDescent="0.35">
      <c r="A86" s="310"/>
      <c r="B86" s="310"/>
      <c r="C86" s="310"/>
      <c r="D86" s="311"/>
      <c r="E86" s="311"/>
    </row>
    <row r="87" spans="1:6" ht="13.5" customHeight="1" x14ac:dyDescent="0.35">
      <c r="A87" s="310"/>
      <c r="B87" s="310"/>
      <c r="C87" s="310"/>
      <c r="D87" s="311"/>
      <c r="E87" s="311"/>
    </row>
    <row r="88" spans="1:6" ht="13.5" customHeight="1" x14ac:dyDescent="0.35">
      <c r="A88" s="310"/>
      <c r="B88" s="310"/>
      <c r="C88" s="310"/>
      <c r="D88" s="311"/>
      <c r="E88" s="311"/>
    </row>
    <row r="89" spans="1:6" x14ac:dyDescent="0.35">
      <c r="A89" s="310"/>
      <c r="B89" s="310"/>
      <c r="C89" s="310"/>
      <c r="D89" s="311"/>
      <c r="E89" s="311"/>
    </row>
    <row r="90" spans="1:6" x14ac:dyDescent="0.35">
      <c r="A90" s="310"/>
      <c r="B90" s="310"/>
      <c r="C90" s="310"/>
      <c r="D90" s="311"/>
      <c r="E90" s="311"/>
    </row>
    <row r="91" spans="1:6" x14ac:dyDescent="0.35">
      <c r="A91" s="313"/>
      <c r="B91" s="313"/>
      <c r="C91" s="313"/>
      <c r="D91" s="313"/>
      <c r="E91" s="313"/>
      <c r="F91" s="313"/>
    </row>
    <row r="92" spans="1:6" ht="21" x14ac:dyDescent="0.5">
      <c r="A92" s="138" t="s">
        <v>192</v>
      </c>
      <c r="B92" s="139"/>
      <c r="C92" s="139"/>
      <c r="D92" s="139"/>
      <c r="E92" s="139"/>
    </row>
    <row r="93" spans="1:6" ht="40.5" customHeight="1" x14ac:dyDescent="0.35">
      <c r="A93" s="309" t="s">
        <v>191</v>
      </c>
      <c r="B93" s="459" t="s">
        <v>189</v>
      </c>
      <c r="C93" s="459" t="s">
        <v>2</v>
      </c>
      <c r="D93" s="284" t="s">
        <v>3</v>
      </c>
      <c r="E93" s="460" t="s">
        <v>4</v>
      </c>
    </row>
    <row r="94" spans="1:6" ht="13.5" customHeight="1" x14ac:dyDescent="0.35">
      <c r="A94" s="310"/>
      <c r="B94" s="310"/>
      <c r="C94" s="310"/>
      <c r="D94" s="311"/>
      <c r="E94" s="311"/>
    </row>
    <row r="95" spans="1:6" ht="13.5" customHeight="1" x14ac:dyDescent="0.35">
      <c r="A95" s="310"/>
      <c r="B95" s="310"/>
      <c r="C95" s="310"/>
      <c r="D95" s="311"/>
      <c r="E95" s="311"/>
    </row>
    <row r="96" spans="1:6" ht="13.5" customHeight="1" x14ac:dyDescent="0.35">
      <c r="A96" s="310"/>
      <c r="B96" s="310"/>
      <c r="C96" s="310"/>
      <c r="D96" s="311"/>
      <c r="E96" s="311"/>
    </row>
    <row r="97" spans="1:6" ht="13.5" customHeight="1" x14ac:dyDescent="0.35">
      <c r="A97" s="310"/>
      <c r="B97" s="310"/>
      <c r="C97" s="310"/>
      <c r="D97" s="311"/>
      <c r="E97" s="311"/>
    </row>
    <row r="98" spans="1:6" x14ac:dyDescent="0.35">
      <c r="A98" s="310"/>
      <c r="B98" s="310"/>
      <c r="C98" s="310"/>
      <c r="D98" s="311"/>
      <c r="E98" s="311"/>
    </row>
    <row r="99" spans="1:6" x14ac:dyDescent="0.35">
      <c r="A99" s="310"/>
      <c r="B99" s="310"/>
      <c r="C99" s="310"/>
      <c r="D99" s="311"/>
      <c r="E99" s="311"/>
    </row>
    <row r="100" spans="1:6" x14ac:dyDescent="0.35">
      <c r="A100" s="313"/>
      <c r="B100" s="313"/>
      <c r="C100" s="313"/>
      <c r="D100" s="313"/>
      <c r="E100" s="313"/>
      <c r="F100" s="313"/>
    </row>
    <row r="101" spans="1:6" ht="18.5" x14ac:dyDescent="0.45">
      <c r="A101" s="314" t="s">
        <v>193</v>
      </c>
      <c r="B101" s="314"/>
      <c r="C101" s="314"/>
      <c r="D101" s="314"/>
      <c r="E101" s="328"/>
      <c r="F101" s="330"/>
    </row>
    <row r="102" spans="1:6" ht="37.5" customHeight="1" x14ac:dyDescent="0.35">
      <c r="A102" s="326" t="s">
        <v>77</v>
      </c>
      <c r="B102" s="292" t="s">
        <v>78</v>
      </c>
      <c r="C102" s="288" t="s">
        <v>79</v>
      </c>
      <c r="D102" s="292" t="s">
        <v>80</v>
      </c>
      <c r="E102" s="288" t="s">
        <v>81</v>
      </c>
      <c r="F102" s="84"/>
    </row>
    <row r="103" spans="1:6" x14ac:dyDescent="0.35">
      <c r="A103" s="310"/>
      <c r="B103" s="310"/>
      <c r="C103" s="310"/>
      <c r="D103" s="310"/>
      <c r="E103" s="286"/>
      <c r="F103" s="84"/>
    </row>
    <row r="104" spans="1:6" x14ac:dyDescent="0.35">
      <c r="A104" s="310"/>
      <c r="B104" s="310"/>
      <c r="C104" s="310"/>
      <c r="D104" s="310"/>
      <c r="E104" s="286"/>
      <c r="F104" s="84"/>
    </row>
    <row r="105" spans="1:6" x14ac:dyDescent="0.35">
      <c r="A105" s="310"/>
      <c r="B105" s="310"/>
      <c r="C105" s="310"/>
      <c r="D105" s="310"/>
      <c r="E105" s="286"/>
      <c r="F105" s="84"/>
    </row>
    <row r="106" spans="1:6" x14ac:dyDescent="0.35">
      <c r="A106" s="310"/>
      <c r="B106" s="310"/>
      <c r="C106" s="310"/>
      <c r="D106" s="310"/>
      <c r="E106" s="286"/>
      <c r="F106" s="84"/>
    </row>
    <row r="107" spans="1:6" x14ac:dyDescent="0.35">
      <c r="A107" s="310"/>
      <c r="B107" s="310"/>
      <c r="C107" s="310"/>
      <c r="D107" s="310"/>
      <c r="E107" s="286"/>
      <c r="F107" s="84"/>
    </row>
    <row r="108" spans="1:6" x14ac:dyDescent="0.35">
      <c r="A108" s="310"/>
      <c r="B108" s="310"/>
      <c r="C108" s="310"/>
      <c r="D108" s="310"/>
      <c r="E108" s="286"/>
      <c r="F108" s="84"/>
    </row>
    <row r="109" spans="1:6" ht="13.5" customHeight="1" x14ac:dyDescent="0.35">
      <c r="A109" s="315"/>
      <c r="B109" s="315"/>
      <c r="C109" s="315"/>
      <c r="D109" s="315"/>
      <c r="E109" s="313"/>
      <c r="F109" s="313"/>
    </row>
    <row r="110" spans="1:6" ht="18.5" x14ac:dyDescent="0.45">
      <c r="A110" s="314" t="s">
        <v>156</v>
      </c>
      <c r="B110" s="314"/>
      <c r="C110" s="314"/>
      <c r="D110" s="314"/>
    </row>
    <row r="111" spans="1:6" ht="37.5" customHeight="1" x14ac:dyDescent="0.35">
      <c r="A111" s="148" t="s">
        <v>82</v>
      </c>
      <c r="B111" s="288" t="s">
        <v>157</v>
      </c>
      <c r="C111" s="284" t="s">
        <v>6</v>
      </c>
      <c r="D111" s="284" t="s">
        <v>83</v>
      </c>
      <c r="E111" s="284" t="s">
        <v>8</v>
      </c>
    </row>
    <row r="112" spans="1:6" ht="13.5" customHeight="1" x14ac:dyDescent="0.35">
      <c r="A112" s="316"/>
      <c r="B112" s="316"/>
      <c r="C112" s="316"/>
      <c r="D112" s="316"/>
      <c r="E112" s="316"/>
    </row>
    <row r="113" spans="1:5" ht="13.5" customHeight="1" x14ac:dyDescent="0.35">
      <c r="A113" s="316"/>
      <c r="B113" s="316"/>
      <c r="C113" s="316"/>
      <c r="D113" s="316"/>
      <c r="E113" s="316"/>
    </row>
    <row r="114" spans="1:5" ht="13.5" customHeight="1" x14ac:dyDescent="0.35">
      <c r="A114" s="316"/>
      <c r="B114" s="316"/>
      <c r="C114" s="316"/>
      <c r="D114" s="316"/>
      <c r="E114" s="316"/>
    </row>
    <row r="115" spans="1:5" ht="13.5" customHeight="1" x14ac:dyDescent="0.35">
      <c r="A115" s="316"/>
      <c r="B115" s="316"/>
      <c r="C115" s="316"/>
      <c r="D115" s="316"/>
      <c r="E115" s="316"/>
    </row>
    <row r="116" spans="1:5" x14ac:dyDescent="0.35">
      <c r="A116" s="316"/>
      <c r="B116" s="316"/>
      <c r="C116" s="316"/>
      <c r="D116" s="316"/>
      <c r="E116" s="316"/>
    </row>
    <row r="117" spans="1:5" x14ac:dyDescent="0.35">
      <c r="A117" s="315"/>
      <c r="B117" s="315"/>
      <c r="C117" s="315"/>
      <c r="D117" s="315"/>
      <c r="E117" s="329"/>
    </row>
    <row r="118" spans="1:5" ht="18.5" x14ac:dyDescent="0.45">
      <c r="A118" s="314" t="s">
        <v>194</v>
      </c>
      <c r="B118" s="317"/>
      <c r="C118" s="317"/>
      <c r="D118" s="317"/>
      <c r="E118" s="317"/>
    </row>
    <row r="119" spans="1:5" ht="39" customHeight="1" x14ac:dyDescent="0.35">
      <c r="A119" s="318" t="s">
        <v>82</v>
      </c>
      <c r="B119" s="288" t="s">
        <v>157</v>
      </c>
      <c r="C119" s="283" t="s">
        <v>90</v>
      </c>
      <c r="D119" s="292" t="s">
        <v>152</v>
      </c>
      <c r="E119" s="289" t="s">
        <v>8</v>
      </c>
    </row>
    <row r="120" spans="1:5" x14ac:dyDescent="0.35">
      <c r="A120" s="332"/>
      <c r="B120" s="332"/>
      <c r="C120" s="332"/>
      <c r="D120" s="332"/>
      <c r="E120" s="310"/>
    </row>
    <row r="121" spans="1:5" x14ac:dyDescent="0.35">
      <c r="A121" s="332"/>
      <c r="B121" s="332"/>
      <c r="C121" s="332"/>
      <c r="D121" s="332"/>
      <c r="E121" s="310"/>
    </row>
    <row r="122" spans="1:5" x14ac:dyDescent="0.35">
      <c r="A122" s="332"/>
      <c r="B122" s="332"/>
      <c r="C122" s="332"/>
      <c r="D122" s="332"/>
      <c r="E122" s="310"/>
    </row>
    <row r="123" spans="1:5" x14ac:dyDescent="0.35">
      <c r="A123" s="332"/>
      <c r="B123" s="332"/>
      <c r="C123" s="332"/>
      <c r="D123" s="332"/>
      <c r="E123" s="310"/>
    </row>
    <row r="124" spans="1:5" x14ac:dyDescent="0.35">
      <c r="A124" s="332"/>
      <c r="B124" s="332"/>
      <c r="C124" s="332"/>
      <c r="D124" s="332"/>
      <c r="E124" s="310"/>
    </row>
    <row r="125" spans="1:5" x14ac:dyDescent="0.35">
      <c r="A125" s="332"/>
      <c r="B125" s="332"/>
      <c r="C125" s="332"/>
      <c r="D125" s="332"/>
      <c r="E125" s="310"/>
    </row>
    <row r="126" spans="1:5" x14ac:dyDescent="0.35">
      <c r="A126" s="332"/>
      <c r="B126" s="332"/>
      <c r="C126" s="332"/>
      <c r="D126" s="332"/>
      <c r="E126" s="310"/>
    </row>
    <row r="127" spans="1:5" ht="13.5" customHeight="1" x14ac:dyDescent="0.35">
      <c r="A127" s="312"/>
      <c r="B127" s="312"/>
      <c r="C127" s="312"/>
      <c r="D127" s="312"/>
      <c r="E127" s="312"/>
    </row>
    <row r="128" spans="1:5" ht="18.75" customHeight="1" x14ac:dyDescent="0.45">
      <c r="A128" s="334" t="s">
        <v>195</v>
      </c>
      <c r="B128" s="321"/>
      <c r="C128" s="321"/>
      <c r="D128" s="321"/>
      <c r="E128" s="321"/>
    </row>
    <row r="129" spans="1:5" ht="30.75" customHeight="1" x14ac:dyDescent="0.35">
      <c r="A129" s="319" t="s">
        <v>82</v>
      </c>
      <c r="B129" s="288" t="s">
        <v>157</v>
      </c>
      <c r="C129" s="292" t="s">
        <v>90</v>
      </c>
      <c r="D129" s="292" t="s">
        <v>152</v>
      </c>
      <c r="E129" s="289" t="s">
        <v>8</v>
      </c>
    </row>
    <row r="130" spans="1:5" ht="13.5" customHeight="1" x14ac:dyDescent="0.35">
      <c r="A130" s="332"/>
      <c r="B130" s="332"/>
      <c r="C130" s="332"/>
      <c r="D130" s="332"/>
      <c r="E130" s="323"/>
    </row>
    <row r="131" spans="1:5" ht="13.5" customHeight="1" x14ac:dyDescent="0.35">
      <c r="A131" s="332"/>
      <c r="B131" s="332"/>
      <c r="C131" s="332"/>
      <c r="D131" s="332"/>
      <c r="E131" s="323"/>
    </row>
    <row r="132" spans="1:5" ht="13.5" customHeight="1" x14ac:dyDescent="0.35">
      <c r="A132" s="332"/>
      <c r="B132" s="332"/>
      <c r="C132" s="332"/>
      <c r="D132" s="332"/>
      <c r="E132" s="323"/>
    </row>
    <row r="133" spans="1:5" ht="13.5" customHeight="1" x14ac:dyDescent="0.35">
      <c r="A133" s="332"/>
      <c r="B133" s="332"/>
      <c r="C133" s="332"/>
      <c r="D133" s="332"/>
      <c r="E133" s="323"/>
    </row>
    <row r="134" spans="1:5" ht="13.5" customHeight="1" x14ac:dyDescent="0.35">
      <c r="A134" s="332"/>
      <c r="B134" s="332"/>
      <c r="C134" s="332"/>
      <c r="D134" s="332"/>
      <c r="E134" s="323"/>
    </row>
    <row r="135" spans="1:5" ht="13.5" customHeight="1" x14ac:dyDescent="0.35">
      <c r="A135" s="315"/>
      <c r="B135" s="315"/>
      <c r="C135" s="315"/>
      <c r="D135" s="315"/>
      <c r="E135" s="315"/>
    </row>
    <row r="136" spans="1:5" ht="18.75" customHeight="1" x14ac:dyDescent="0.45">
      <c r="A136" s="334" t="s">
        <v>196</v>
      </c>
      <c r="B136" s="321"/>
      <c r="C136" s="321"/>
      <c r="D136" s="321"/>
      <c r="E136" s="321"/>
    </row>
    <row r="137" spans="1:5" ht="30.75" customHeight="1" x14ac:dyDescent="0.35">
      <c r="A137" s="319" t="s">
        <v>82</v>
      </c>
      <c r="B137" s="288" t="s">
        <v>157</v>
      </c>
      <c r="C137" s="292" t="s">
        <v>90</v>
      </c>
      <c r="D137" s="292" t="s">
        <v>152</v>
      </c>
      <c r="E137" s="289" t="s">
        <v>8</v>
      </c>
    </row>
    <row r="138" spans="1:5" ht="13.5" customHeight="1" x14ac:dyDescent="0.35">
      <c r="A138" s="332"/>
      <c r="B138" s="332"/>
      <c r="C138" s="332"/>
      <c r="D138" s="332"/>
      <c r="E138" s="323"/>
    </row>
    <row r="139" spans="1:5" ht="13.5" customHeight="1" x14ac:dyDescent="0.35">
      <c r="A139" s="332"/>
      <c r="B139" s="332"/>
      <c r="C139" s="332"/>
      <c r="D139" s="332"/>
      <c r="E139" s="323"/>
    </row>
    <row r="140" spans="1:5" ht="13.5" customHeight="1" x14ac:dyDescent="0.35">
      <c r="A140" s="332"/>
      <c r="B140" s="332"/>
      <c r="C140" s="332"/>
      <c r="D140" s="332"/>
      <c r="E140" s="323"/>
    </row>
    <row r="141" spans="1:5" ht="13.5" customHeight="1" x14ac:dyDescent="0.35">
      <c r="A141" s="332"/>
      <c r="B141" s="332"/>
      <c r="C141" s="332"/>
      <c r="D141" s="332"/>
      <c r="E141" s="323"/>
    </row>
    <row r="142" spans="1:5" ht="13.5" customHeight="1" x14ac:dyDescent="0.35">
      <c r="A142" s="332"/>
      <c r="B142" s="332"/>
      <c r="C142" s="332"/>
      <c r="D142" s="332"/>
      <c r="E142" s="323"/>
    </row>
    <row r="143" spans="1:5" ht="13.5" customHeight="1" x14ac:dyDescent="0.35">
      <c r="A143" s="315"/>
      <c r="B143" s="315"/>
      <c r="C143" s="315"/>
      <c r="D143" s="315"/>
      <c r="E143" s="315"/>
    </row>
    <row r="144" spans="1:5" ht="18.75" customHeight="1" x14ac:dyDescent="0.45">
      <c r="A144" s="334" t="s">
        <v>197</v>
      </c>
      <c r="B144" s="321"/>
      <c r="C144" s="321"/>
      <c r="D144" s="321"/>
      <c r="E144" s="321"/>
    </row>
    <row r="145" spans="1:5" ht="30.75" customHeight="1" x14ac:dyDescent="0.35">
      <c r="A145" s="319" t="s">
        <v>82</v>
      </c>
      <c r="B145" s="288" t="s">
        <v>157</v>
      </c>
      <c r="C145" s="292" t="s">
        <v>90</v>
      </c>
      <c r="D145" s="292" t="s">
        <v>152</v>
      </c>
      <c r="E145" s="289" t="s">
        <v>8</v>
      </c>
    </row>
    <row r="146" spans="1:5" ht="13.5" customHeight="1" x14ac:dyDescent="0.35">
      <c r="A146" s="332"/>
      <c r="B146" s="332"/>
      <c r="C146" s="332"/>
      <c r="D146" s="332"/>
      <c r="E146" s="323"/>
    </row>
    <row r="147" spans="1:5" ht="13.5" customHeight="1" x14ac:dyDescent="0.35">
      <c r="A147" s="332"/>
      <c r="B147" s="332"/>
      <c r="C147" s="332"/>
      <c r="D147" s="332"/>
      <c r="E147" s="323"/>
    </row>
    <row r="148" spans="1:5" ht="13.5" customHeight="1" x14ac:dyDescent="0.35">
      <c r="A148" s="332"/>
      <c r="B148" s="332"/>
      <c r="C148" s="332"/>
      <c r="D148" s="332"/>
      <c r="E148" s="323"/>
    </row>
    <row r="149" spans="1:5" ht="13.5" customHeight="1" x14ac:dyDescent="0.35">
      <c r="A149" s="332"/>
      <c r="B149" s="332"/>
      <c r="C149" s="332"/>
      <c r="D149" s="332"/>
      <c r="E149" s="323"/>
    </row>
    <row r="150" spans="1:5" ht="13.5" customHeight="1" x14ac:dyDescent="0.35">
      <c r="A150" s="332"/>
      <c r="B150" s="332"/>
      <c r="C150" s="332"/>
      <c r="D150" s="332"/>
      <c r="E150" s="323"/>
    </row>
    <row r="151" spans="1:5" ht="13.5" customHeight="1" x14ac:dyDescent="0.35">
      <c r="A151" s="315"/>
      <c r="B151" s="315"/>
      <c r="C151" s="315"/>
      <c r="D151" s="315"/>
      <c r="E151" s="315"/>
    </row>
    <row r="152" spans="1:5" ht="18.75" customHeight="1" x14ac:dyDescent="0.45">
      <c r="A152" s="334" t="s">
        <v>198</v>
      </c>
      <c r="B152" s="321"/>
      <c r="C152" s="321"/>
      <c r="D152" s="321"/>
      <c r="E152" s="321"/>
    </row>
    <row r="153" spans="1:5" ht="30.75" customHeight="1" x14ac:dyDescent="0.35">
      <c r="A153" s="319" t="s">
        <v>82</v>
      </c>
      <c r="B153" s="288" t="s">
        <v>157</v>
      </c>
      <c r="C153" s="292" t="s">
        <v>90</v>
      </c>
      <c r="D153" s="292" t="s">
        <v>152</v>
      </c>
      <c r="E153" s="289" t="s">
        <v>8</v>
      </c>
    </row>
    <row r="154" spans="1:5" ht="13.5" customHeight="1" x14ac:dyDescent="0.35">
      <c r="A154" s="332"/>
      <c r="B154" s="332"/>
      <c r="C154" s="332"/>
      <c r="D154" s="332"/>
      <c r="E154" s="323"/>
    </row>
    <row r="155" spans="1:5" ht="13.5" customHeight="1" x14ac:dyDescent="0.35">
      <c r="A155" s="332"/>
      <c r="B155" s="332"/>
      <c r="C155" s="332"/>
      <c r="D155" s="332"/>
      <c r="E155" s="323"/>
    </row>
    <row r="156" spans="1:5" ht="13.5" customHeight="1" x14ac:dyDescent="0.35">
      <c r="A156" s="332"/>
      <c r="B156" s="332"/>
      <c r="C156" s="332"/>
      <c r="D156" s="332"/>
      <c r="E156" s="323"/>
    </row>
    <row r="157" spans="1:5" ht="13.5" customHeight="1" x14ac:dyDescent="0.35">
      <c r="A157" s="332"/>
      <c r="B157" s="332"/>
      <c r="C157" s="332"/>
      <c r="D157" s="332"/>
      <c r="E157" s="323"/>
    </row>
    <row r="158" spans="1:5" ht="13.5" customHeight="1" x14ac:dyDescent="0.35">
      <c r="A158" s="332"/>
      <c r="B158" s="332"/>
      <c r="C158" s="332"/>
      <c r="D158" s="332"/>
      <c r="E158" s="323"/>
    </row>
    <row r="159" spans="1:5" ht="13.5" customHeight="1" x14ac:dyDescent="0.35">
      <c r="A159" s="315"/>
      <c r="B159" s="315"/>
      <c r="C159" s="315"/>
      <c r="D159" s="315"/>
      <c r="E159" s="315"/>
    </row>
    <row r="160" spans="1:5" ht="23.25" customHeight="1" x14ac:dyDescent="0.45">
      <c r="A160" s="333" t="s">
        <v>199</v>
      </c>
      <c r="B160" s="321"/>
      <c r="C160" s="321"/>
      <c r="D160" s="321"/>
      <c r="E160" s="321"/>
    </row>
    <row r="161" spans="1:7" ht="47.25" customHeight="1" x14ac:dyDescent="0.35">
      <c r="A161" s="322" t="s">
        <v>87</v>
      </c>
      <c r="B161" s="284" t="s">
        <v>86</v>
      </c>
      <c r="C161" s="288" t="s">
        <v>157</v>
      </c>
      <c r="D161" s="283" t="s">
        <v>85</v>
      </c>
      <c r="E161" s="290" t="s">
        <v>89</v>
      </c>
    </row>
    <row r="162" spans="1:7" ht="13.5" customHeight="1" x14ac:dyDescent="0.35">
      <c r="A162" s="320" t="s">
        <v>88</v>
      </c>
      <c r="B162" s="332"/>
      <c r="C162" s="332"/>
      <c r="D162" s="332"/>
      <c r="E162" s="332"/>
    </row>
    <row r="163" spans="1:7" ht="13.5" customHeight="1" x14ac:dyDescent="0.35">
      <c r="A163" s="320"/>
      <c r="B163" s="332"/>
      <c r="C163" s="332"/>
      <c r="D163" s="332"/>
      <c r="E163" s="332"/>
    </row>
    <row r="164" spans="1:7" ht="13.5" customHeight="1" x14ac:dyDescent="0.35">
      <c r="A164" s="320"/>
      <c r="B164" s="332"/>
      <c r="C164" s="332"/>
      <c r="D164" s="332"/>
      <c r="E164" s="332"/>
    </row>
    <row r="165" spans="1:7" ht="13.5" customHeight="1" x14ac:dyDescent="0.35">
      <c r="A165" s="285"/>
      <c r="B165" s="285"/>
      <c r="C165" s="285"/>
      <c r="D165" s="285"/>
      <c r="E165" s="285"/>
      <c r="F165" s="285"/>
    </row>
    <row r="166" spans="1:7" ht="18.5" x14ac:dyDescent="0.45">
      <c r="A166" s="324" t="s">
        <v>84</v>
      </c>
      <c r="B166" s="324"/>
      <c r="C166" s="324"/>
      <c r="D166" s="324"/>
      <c r="E166" s="324"/>
    </row>
    <row r="167" spans="1:7" ht="11.25" customHeight="1" x14ac:dyDescent="0.45">
      <c r="A167" s="325"/>
      <c r="B167" s="325"/>
      <c r="C167" s="325"/>
      <c r="D167" s="325"/>
    </row>
    <row r="168" spans="1:7" s="140" customFormat="1" ht="18.5" x14ac:dyDescent="0.45">
      <c r="A168" s="334" t="s">
        <v>200</v>
      </c>
      <c r="B168" s="321"/>
      <c r="C168" s="321"/>
      <c r="D168" s="321"/>
      <c r="E168" s="321"/>
    </row>
    <row r="169" spans="1:7" ht="48" customHeight="1" x14ac:dyDescent="0.35">
      <c r="A169" s="318" t="s">
        <v>158</v>
      </c>
      <c r="B169" s="292" t="s">
        <v>207</v>
      </c>
      <c r="C169" s="289" t="s">
        <v>150</v>
      </c>
      <c r="D169" s="289" t="s">
        <v>151</v>
      </c>
      <c r="E169" s="289" t="s">
        <v>115</v>
      </c>
    </row>
    <row r="170" spans="1:7" x14ac:dyDescent="0.35">
      <c r="A170" s="291" t="s">
        <v>201</v>
      </c>
      <c r="B170" s="291"/>
      <c r="C170" s="291"/>
      <c r="D170" s="291"/>
      <c r="E170" s="291">
        <f>C170+D170</f>
        <v>0</v>
      </c>
    </row>
    <row r="171" spans="1:7" x14ac:dyDescent="0.35">
      <c r="A171" s="291" t="s">
        <v>202</v>
      </c>
      <c r="B171" s="291"/>
      <c r="C171" s="291"/>
      <c r="D171" s="291"/>
      <c r="E171" s="291">
        <f t="shared" ref="E171:E175" si="0">C171+D171</f>
        <v>0</v>
      </c>
    </row>
    <row r="172" spans="1:7" x14ac:dyDescent="0.35">
      <c r="A172" s="291" t="s">
        <v>203</v>
      </c>
      <c r="B172" s="291"/>
      <c r="C172" s="291"/>
      <c r="D172" s="291"/>
      <c r="E172" s="291">
        <f t="shared" si="0"/>
        <v>0</v>
      </c>
    </row>
    <row r="173" spans="1:7" x14ac:dyDescent="0.35">
      <c r="A173" s="291" t="s">
        <v>204</v>
      </c>
      <c r="B173" s="291"/>
      <c r="C173" s="291"/>
      <c r="D173" s="291"/>
      <c r="E173" s="291">
        <f t="shared" si="0"/>
        <v>0</v>
      </c>
    </row>
    <row r="174" spans="1:7" x14ac:dyDescent="0.35">
      <c r="A174" s="291" t="s">
        <v>205</v>
      </c>
      <c r="B174" s="291"/>
      <c r="C174" s="291"/>
      <c r="D174" s="291"/>
      <c r="E174" s="291">
        <f t="shared" si="0"/>
        <v>0</v>
      </c>
    </row>
    <row r="175" spans="1:7" x14ac:dyDescent="0.35">
      <c r="A175" s="291" t="s">
        <v>206</v>
      </c>
      <c r="B175" s="291"/>
      <c r="C175" s="291"/>
      <c r="D175" s="291"/>
      <c r="E175" s="291">
        <f t="shared" si="0"/>
        <v>0</v>
      </c>
    </row>
    <row r="176" spans="1:7" x14ac:dyDescent="0.35">
      <c r="A176" s="327"/>
      <c r="B176" s="327"/>
      <c r="C176" s="327"/>
      <c r="D176" s="327"/>
      <c r="E176" s="335"/>
      <c r="F176" s="335"/>
      <c r="G176" s="84"/>
    </row>
    <row r="177" spans="1:7" x14ac:dyDescent="0.35">
      <c r="A177" s="104"/>
      <c r="B177" s="104"/>
      <c r="C177" s="104"/>
      <c r="D177" s="104"/>
      <c r="E177" s="336"/>
      <c r="F177" s="336"/>
      <c r="G177" s="84"/>
    </row>
    <row r="178" spans="1:7" x14ac:dyDescent="0.35">
      <c r="A178" s="104"/>
      <c r="B178" s="104"/>
      <c r="C178" s="104"/>
      <c r="D178" s="104"/>
      <c r="E178" s="104"/>
      <c r="F178" s="104"/>
    </row>
  </sheetData>
  <hyperlinks>
    <hyperlink ref="A3" r:id="rId1"/>
    <hyperlink ref="A4" r:id="rId2"/>
  </hyperlinks>
  <printOptions horizontalCentered="1"/>
  <pageMargins left="0.7" right="0.7" top="0.75" bottom="0.75" header="0.3" footer="0.3"/>
  <pageSetup scale="44" fitToHeight="0" orientation="portrait" r:id="rId3"/>
  <headerFooter scaleWithDoc="0">
    <oddFooter>&amp;L&amp;9&amp;D&amp;C&amp;9Financial Management&amp;R&amp;9&amp;A</oddFooter>
  </headerFooter>
  <rowBreaks count="2" manualBreakCount="2">
    <brk id="70" max="16383" man="1"/>
    <brk id="15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4117" r:id="rId6" name="Check Box 21">
              <controlPr defaultSize="0" autoFill="0" autoLine="0" autoPict="0">
                <anchor moveWithCells="1">
                  <from>
                    <xdr:col>0</xdr:col>
                    <xdr:colOff>114300</xdr:colOff>
                    <xdr:row>26</xdr:row>
                    <xdr:rowOff>76200</xdr:rowOff>
                  </from>
                  <to>
                    <xdr:col>0</xdr:col>
                    <xdr:colOff>2571750</xdr:colOff>
                    <xdr:row>28</xdr:row>
                    <xdr:rowOff>0</xdr:rowOff>
                  </to>
                </anchor>
              </controlPr>
            </control>
          </mc:Choice>
        </mc:AlternateContent>
        <mc:AlternateContent xmlns:mc="http://schemas.openxmlformats.org/markup-compatibility/2006">
          <mc:Choice Requires="x14">
            <control shapeId="4118" r:id="rId7" name="Check Box 22">
              <controlPr defaultSize="0" autoFill="0" autoLine="0" autoPict="0">
                <anchor moveWithCells="1">
                  <from>
                    <xdr:col>0</xdr:col>
                    <xdr:colOff>107950</xdr:colOff>
                    <xdr:row>28</xdr:row>
                    <xdr:rowOff>19050</xdr:rowOff>
                  </from>
                  <to>
                    <xdr:col>0</xdr:col>
                    <xdr:colOff>1498600</xdr:colOff>
                    <xdr:row>29</xdr:row>
                    <xdr:rowOff>114300</xdr:rowOff>
                  </to>
                </anchor>
              </controlPr>
            </control>
          </mc:Choice>
        </mc:AlternateContent>
        <mc:AlternateContent xmlns:mc="http://schemas.openxmlformats.org/markup-compatibility/2006">
          <mc:Choice Requires="x14">
            <control shapeId="4119" r:id="rId8" name="Check Box 23">
              <controlPr defaultSize="0" autoFill="0" autoLine="0" autoPict="0">
                <anchor moveWithCells="1">
                  <from>
                    <xdr:col>0</xdr:col>
                    <xdr:colOff>2724150</xdr:colOff>
                    <xdr:row>27</xdr:row>
                    <xdr:rowOff>165100</xdr:rowOff>
                  </from>
                  <to>
                    <xdr:col>1</xdr:col>
                    <xdr:colOff>1212850</xdr:colOff>
                    <xdr:row>29</xdr:row>
                    <xdr:rowOff>88900</xdr:rowOff>
                  </to>
                </anchor>
              </controlPr>
            </control>
          </mc:Choice>
        </mc:AlternateContent>
        <mc:AlternateContent xmlns:mc="http://schemas.openxmlformats.org/markup-compatibility/2006">
          <mc:Choice Requires="x14">
            <control shapeId="4120" r:id="rId9" name="Check Box 24">
              <controlPr defaultSize="0" autoFill="0" autoLine="0" autoPict="0">
                <anchor moveWithCells="1">
                  <from>
                    <xdr:col>0</xdr:col>
                    <xdr:colOff>2724150</xdr:colOff>
                    <xdr:row>26</xdr:row>
                    <xdr:rowOff>57150</xdr:rowOff>
                  </from>
                  <to>
                    <xdr:col>1</xdr:col>
                    <xdr:colOff>1212850</xdr:colOff>
                    <xdr:row>27</xdr:row>
                    <xdr:rowOff>152400</xdr:rowOff>
                  </to>
                </anchor>
              </controlPr>
            </control>
          </mc:Choice>
        </mc:AlternateContent>
        <mc:AlternateContent xmlns:mc="http://schemas.openxmlformats.org/markup-compatibility/2006">
          <mc:Choice Requires="x14">
            <control shapeId="4121" r:id="rId10" name="Check Box 25">
              <controlPr defaultSize="0" autoFill="0" autoLine="0" autoPict="0">
                <anchor moveWithCells="1">
                  <from>
                    <xdr:col>1</xdr:col>
                    <xdr:colOff>2724150</xdr:colOff>
                    <xdr:row>26</xdr:row>
                    <xdr:rowOff>76200</xdr:rowOff>
                  </from>
                  <to>
                    <xdr:col>3</xdr:col>
                    <xdr:colOff>152400</xdr:colOff>
                    <xdr:row>28</xdr:row>
                    <xdr:rowOff>0</xdr:rowOff>
                  </to>
                </anchor>
              </controlPr>
            </control>
          </mc:Choice>
        </mc:AlternateContent>
        <mc:AlternateContent xmlns:mc="http://schemas.openxmlformats.org/markup-compatibility/2006">
          <mc:Choice Requires="x14">
            <control shapeId="4122" r:id="rId11" name="Check Box 26">
              <controlPr defaultSize="0" autoFill="0" autoLine="0" autoPict="0">
                <anchor moveWithCells="1">
                  <from>
                    <xdr:col>0</xdr:col>
                    <xdr:colOff>2724150</xdr:colOff>
                    <xdr:row>29</xdr:row>
                    <xdr:rowOff>76200</xdr:rowOff>
                  </from>
                  <to>
                    <xdr:col>1</xdr:col>
                    <xdr:colOff>1212850</xdr:colOff>
                    <xdr:row>31</xdr:row>
                    <xdr:rowOff>0</xdr:rowOff>
                  </to>
                </anchor>
              </controlPr>
            </control>
          </mc:Choice>
        </mc:AlternateContent>
        <mc:AlternateContent xmlns:mc="http://schemas.openxmlformats.org/markup-compatibility/2006">
          <mc:Choice Requires="x14">
            <control shapeId="4123" r:id="rId12" name="Check Box 27">
              <controlPr defaultSize="0" autoFill="0" autoLine="0" autoPict="0">
                <anchor moveWithCells="1">
                  <from>
                    <xdr:col>0</xdr:col>
                    <xdr:colOff>107950</xdr:colOff>
                    <xdr:row>29</xdr:row>
                    <xdr:rowOff>95250</xdr:rowOff>
                  </from>
                  <to>
                    <xdr:col>0</xdr:col>
                    <xdr:colOff>1498600</xdr:colOff>
                    <xdr:row>31</xdr:row>
                    <xdr:rowOff>19050</xdr:rowOff>
                  </to>
                </anchor>
              </controlPr>
            </control>
          </mc:Choice>
        </mc:AlternateContent>
        <mc:AlternateContent xmlns:mc="http://schemas.openxmlformats.org/markup-compatibility/2006">
          <mc:Choice Requires="x14">
            <control shapeId="4124" r:id="rId13" name="Check Box 28">
              <controlPr defaultSize="0" autoFill="0" autoLine="0" autoPict="0">
                <anchor moveWithCells="1">
                  <from>
                    <xdr:col>0</xdr:col>
                    <xdr:colOff>31750</xdr:colOff>
                    <xdr:row>21</xdr:row>
                    <xdr:rowOff>133350</xdr:rowOff>
                  </from>
                  <to>
                    <xdr:col>0</xdr:col>
                    <xdr:colOff>1390650</xdr:colOff>
                    <xdr:row>22</xdr:row>
                    <xdr:rowOff>241300</xdr:rowOff>
                  </to>
                </anchor>
              </controlPr>
            </control>
          </mc:Choice>
        </mc:AlternateContent>
        <mc:AlternateContent xmlns:mc="http://schemas.openxmlformats.org/markup-compatibility/2006">
          <mc:Choice Requires="x14">
            <control shapeId="4125" r:id="rId14" name="Check Box 29">
              <controlPr defaultSize="0" autoFill="0" autoLine="0" autoPict="0">
                <anchor moveWithCells="1">
                  <from>
                    <xdr:col>0</xdr:col>
                    <xdr:colOff>31750</xdr:colOff>
                    <xdr:row>22</xdr:row>
                    <xdr:rowOff>323850</xdr:rowOff>
                  </from>
                  <to>
                    <xdr:col>0</xdr:col>
                    <xdr:colOff>1390650</xdr:colOff>
                    <xdr:row>23</xdr:row>
                    <xdr:rowOff>146050</xdr:rowOff>
                  </to>
                </anchor>
              </controlPr>
            </control>
          </mc:Choice>
        </mc:AlternateContent>
        <mc:AlternateContent xmlns:mc="http://schemas.openxmlformats.org/markup-compatibility/2006">
          <mc:Choice Requires="x14">
            <control shapeId="4126" r:id="rId15" name="Check Box 30">
              <controlPr defaultSize="0" autoFill="0" autoLine="0" autoPict="0">
                <anchor moveWithCells="1">
                  <from>
                    <xdr:col>0</xdr:col>
                    <xdr:colOff>31750</xdr:colOff>
                    <xdr:row>22</xdr:row>
                    <xdr:rowOff>146050</xdr:rowOff>
                  </from>
                  <to>
                    <xdr:col>0</xdr:col>
                    <xdr:colOff>1390650</xdr:colOff>
                    <xdr:row>22</xdr:row>
                    <xdr:rowOff>419100</xdr:rowOff>
                  </to>
                </anchor>
              </controlPr>
            </control>
          </mc:Choice>
        </mc:AlternateContent>
        <mc:AlternateContent xmlns:mc="http://schemas.openxmlformats.org/markup-compatibility/2006">
          <mc:Choice Requires="x14">
            <control shapeId="4127" r:id="rId16" name="Check Box 31">
              <controlPr defaultSize="0" autoFill="0" autoLine="0" autoPict="0">
                <anchor moveWithCells="1">
                  <from>
                    <xdr:col>1</xdr:col>
                    <xdr:colOff>0</xdr:colOff>
                    <xdr:row>22</xdr:row>
                    <xdr:rowOff>127000</xdr:rowOff>
                  </from>
                  <to>
                    <xdr:col>1</xdr:col>
                    <xdr:colOff>1365250</xdr:colOff>
                    <xdr:row>22</xdr:row>
                    <xdr:rowOff>400050</xdr:rowOff>
                  </to>
                </anchor>
              </controlPr>
            </control>
          </mc:Choice>
        </mc:AlternateContent>
        <mc:AlternateContent xmlns:mc="http://schemas.openxmlformats.org/markup-compatibility/2006">
          <mc:Choice Requires="x14">
            <control shapeId="4128" r:id="rId17" name="Check Box 32">
              <controlPr defaultSize="0" autoFill="0" autoLine="0" autoPict="0">
                <anchor moveWithCells="1">
                  <from>
                    <xdr:col>1</xdr:col>
                    <xdr:colOff>0</xdr:colOff>
                    <xdr:row>21</xdr:row>
                    <xdr:rowOff>127000</xdr:rowOff>
                  </from>
                  <to>
                    <xdr:col>1</xdr:col>
                    <xdr:colOff>1365250</xdr:colOff>
                    <xdr:row>22</xdr:row>
                    <xdr:rowOff>228600</xdr:rowOff>
                  </to>
                </anchor>
              </controlPr>
            </control>
          </mc:Choice>
        </mc:AlternateContent>
        <mc:AlternateContent xmlns:mc="http://schemas.openxmlformats.org/markup-compatibility/2006">
          <mc:Choice Requires="x14">
            <control shapeId="4129" r:id="rId18" name="Check Box 33">
              <controlPr defaultSize="0" autoFill="0" autoLine="0" autoPict="0">
                <anchor moveWithCells="1">
                  <from>
                    <xdr:col>1</xdr:col>
                    <xdr:colOff>0</xdr:colOff>
                    <xdr:row>22</xdr:row>
                    <xdr:rowOff>317500</xdr:rowOff>
                  </from>
                  <to>
                    <xdr:col>1</xdr:col>
                    <xdr:colOff>1365250</xdr:colOff>
                    <xdr:row>23</xdr:row>
                    <xdr:rowOff>133350</xdr:rowOff>
                  </to>
                </anchor>
              </controlPr>
            </control>
          </mc:Choice>
        </mc:AlternateContent>
        <mc:AlternateContent xmlns:mc="http://schemas.openxmlformats.org/markup-compatibility/2006">
          <mc:Choice Requires="x14">
            <control shapeId="4137" r:id="rId19" name="Check Box 41">
              <controlPr defaultSize="0" autoFill="0" autoLine="0" autoPict="0">
                <anchor moveWithCells="1">
                  <from>
                    <xdr:col>1</xdr:col>
                    <xdr:colOff>0</xdr:colOff>
                    <xdr:row>17</xdr:row>
                    <xdr:rowOff>12700</xdr:rowOff>
                  </from>
                  <to>
                    <xdr:col>1</xdr:col>
                    <xdr:colOff>527050</xdr:colOff>
                    <xdr:row>17</xdr:row>
                    <xdr:rowOff>222250</xdr:rowOff>
                  </to>
                </anchor>
              </controlPr>
            </control>
          </mc:Choice>
        </mc:AlternateContent>
        <mc:AlternateContent xmlns:mc="http://schemas.openxmlformats.org/markup-compatibility/2006">
          <mc:Choice Requires="x14">
            <control shapeId="4138" r:id="rId20" name="Label 42">
              <controlPr defaultSize="0" autoFill="0" autoLine="0" autoPict="0">
                <anchor moveWithCells="1" sizeWithCells="1">
                  <from>
                    <xdr:col>1</xdr:col>
                    <xdr:colOff>31750</xdr:colOff>
                    <xdr:row>17</xdr:row>
                    <xdr:rowOff>203200</xdr:rowOff>
                  </from>
                  <to>
                    <xdr:col>1</xdr:col>
                    <xdr:colOff>971550</xdr:colOff>
                    <xdr:row>17</xdr:row>
                    <xdr:rowOff>495300</xdr:rowOff>
                  </to>
                </anchor>
              </controlPr>
            </control>
          </mc:Choice>
        </mc:AlternateContent>
        <mc:AlternateContent xmlns:mc="http://schemas.openxmlformats.org/markup-compatibility/2006">
          <mc:Choice Requires="x14">
            <control shapeId="4139" r:id="rId21" name="Check Box 43">
              <controlPr defaultSize="0" autoFill="0" autoLine="0" autoPict="0">
                <anchor moveWithCells="1">
                  <from>
                    <xdr:col>1</xdr:col>
                    <xdr:colOff>1631950</xdr:colOff>
                    <xdr:row>17</xdr:row>
                    <xdr:rowOff>0</xdr:rowOff>
                  </from>
                  <to>
                    <xdr:col>1</xdr:col>
                    <xdr:colOff>2241550</xdr:colOff>
                    <xdr:row>17</xdr:row>
                    <xdr:rowOff>222250</xdr:rowOff>
                  </to>
                </anchor>
              </controlPr>
            </control>
          </mc:Choice>
        </mc:AlternateContent>
        <mc:AlternateContent xmlns:mc="http://schemas.openxmlformats.org/markup-compatibility/2006">
          <mc:Choice Requires="x14">
            <control shapeId="4140" r:id="rId22" name="Label 44">
              <controlPr defaultSize="0" autoFill="0" autoLine="0" autoPict="0">
                <anchor moveWithCells="1" sizeWithCells="1">
                  <from>
                    <xdr:col>1</xdr:col>
                    <xdr:colOff>1638300</xdr:colOff>
                    <xdr:row>17</xdr:row>
                    <xdr:rowOff>190500</xdr:rowOff>
                  </from>
                  <to>
                    <xdr:col>2</xdr:col>
                    <xdr:colOff>133350</xdr:colOff>
                    <xdr:row>17</xdr:row>
                    <xdr:rowOff>495300</xdr:rowOff>
                  </to>
                </anchor>
              </controlPr>
            </control>
          </mc:Choice>
        </mc:AlternateContent>
        <mc:AlternateContent xmlns:mc="http://schemas.openxmlformats.org/markup-compatibility/2006">
          <mc:Choice Requires="x14">
            <control shapeId="4141" r:id="rId23" name="Check Box 45">
              <controlPr defaultSize="0" autoFill="0" autoLine="0" autoPict="0">
                <anchor moveWithCells="1">
                  <from>
                    <xdr:col>2</xdr:col>
                    <xdr:colOff>641350</xdr:colOff>
                    <xdr:row>17</xdr:row>
                    <xdr:rowOff>12700</xdr:rowOff>
                  </from>
                  <to>
                    <xdr:col>2</xdr:col>
                    <xdr:colOff>1403350</xdr:colOff>
                    <xdr:row>17</xdr:row>
                    <xdr:rowOff>241300</xdr:rowOff>
                  </to>
                </anchor>
              </controlPr>
            </control>
          </mc:Choice>
        </mc:AlternateContent>
        <mc:AlternateContent xmlns:mc="http://schemas.openxmlformats.org/markup-compatibility/2006">
          <mc:Choice Requires="x14">
            <control shapeId="4142" r:id="rId24" name="Check Box 46">
              <controlPr defaultSize="0" autoFill="0" autoLine="0" autoPict="0">
                <anchor moveWithCells="1">
                  <from>
                    <xdr:col>3</xdr:col>
                    <xdr:colOff>647700</xdr:colOff>
                    <xdr:row>17</xdr:row>
                    <xdr:rowOff>19050</xdr:rowOff>
                  </from>
                  <to>
                    <xdr:col>3</xdr:col>
                    <xdr:colOff>1289050</xdr:colOff>
                    <xdr:row>17</xdr:row>
                    <xdr:rowOff>260350</xdr:rowOff>
                  </to>
                </anchor>
              </controlPr>
            </control>
          </mc:Choice>
        </mc:AlternateContent>
        <mc:AlternateContent xmlns:mc="http://schemas.openxmlformats.org/markup-compatibility/2006">
          <mc:Choice Requires="x14">
            <control shapeId="4143" r:id="rId25" name="Label 47">
              <controlPr defaultSize="0" autoFill="0" autoLine="0" autoPict="0">
                <anchor moveWithCells="1" sizeWithCells="1">
                  <from>
                    <xdr:col>2</xdr:col>
                    <xdr:colOff>679450</xdr:colOff>
                    <xdr:row>17</xdr:row>
                    <xdr:rowOff>222250</xdr:rowOff>
                  </from>
                  <to>
                    <xdr:col>3</xdr:col>
                    <xdr:colOff>146050</xdr:colOff>
                    <xdr:row>17</xdr:row>
                    <xdr:rowOff>495300</xdr:rowOff>
                  </to>
                </anchor>
              </controlPr>
            </control>
          </mc:Choice>
        </mc:AlternateContent>
        <mc:AlternateContent xmlns:mc="http://schemas.openxmlformats.org/markup-compatibility/2006">
          <mc:Choice Requires="x14">
            <control shapeId="4144" r:id="rId26" name="Label 48">
              <controlPr defaultSize="0" autoFill="0" autoLine="0" autoPict="0">
                <anchor moveWithCells="1" sizeWithCells="1">
                  <from>
                    <xdr:col>3</xdr:col>
                    <xdr:colOff>704850</xdr:colOff>
                    <xdr:row>17</xdr:row>
                    <xdr:rowOff>241300</xdr:rowOff>
                  </from>
                  <to>
                    <xdr:col>4</xdr:col>
                    <xdr:colOff>400050</xdr:colOff>
                    <xdr:row>17</xdr:row>
                    <xdr:rowOff>495300</xdr:rowOff>
                  </to>
                </anchor>
              </controlPr>
            </control>
          </mc:Choice>
        </mc:AlternateContent>
        <mc:AlternateContent xmlns:mc="http://schemas.openxmlformats.org/markup-compatibility/2006">
          <mc:Choice Requires="x14">
            <control shapeId="4145" r:id="rId27" name="Check Box 49">
              <controlPr defaultSize="0" autoFill="0" autoLine="0" autoPict="0">
                <anchor moveWithCells="1">
                  <from>
                    <xdr:col>0</xdr:col>
                    <xdr:colOff>3194050</xdr:colOff>
                    <xdr:row>45</xdr:row>
                    <xdr:rowOff>146050</xdr:rowOff>
                  </from>
                  <to>
                    <xdr:col>1</xdr:col>
                    <xdr:colOff>476250</xdr:colOff>
                    <xdr:row>46</xdr:row>
                    <xdr:rowOff>190500</xdr:rowOff>
                  </to>
                </anchor>
              </controlPr>
            </control>
          </mc:Choice>
        </mc:AlternateContent>
        <mc:AlternateContent xmlns:mc="http://schemas.openxmlformats.org/markup-compatibility/2006">
          <mc:Choice Requires="x14">
            <control shapeId="4146" r:id="rId28" name="Check Box 50">
              <controlPr defaultSize="0" autoFill="0" autoLine="0" autoPict="0">
                <anchor moveWithCells="1">
                  <from>
                    <xdr:col>1</xdr:col>
                    <xdr:colOff>971550</xdr:colOff>
                    <xdr:row>45</xdr:row>
                    <xdr:rowOff>146050</xdr:rowOff>
                  </from>
                  <to>
                    <xdr:col>1</xdr:col>
                    <xdr:colOff>1498600</xdr:colOff>
                    <xdr:row>46</xdr:row>
                    <xdr:rowOff>190500</xdr:rowOff>
                  </to>
                </anchor>
              </controlPr>
            </control>
          </mc:Choice>
        </mc:AlternateContent>
        <mc:AlternateContent xmlns:mc="http://schemas.openxmlformats.org/markup-compatibility/2006">
          <mc:Choice Requires="x14">
            <control shapeId="4147" r:id="rId29" name="Check Box 51">
              <controlPr defaultSize="0" autoFill="0" autoLine="0" autoPict="0">
                <anchor moveWithCells="1">
                  <from>
                    <xdr:col>0</xdr:col>
                    <xdr:colOff>3181350</xdr:colOff>
                    <xdr:row>53</xdr:row>
                    <xdr:rowOff>184150</xdr:rowOff>
                  </from>
                  <to>
                    <xdr:col>1</xdr:col>
                    <xdr:colOff>469900</xdr:colOff>
                    <xdr:row>55</xdr:row>
                    <xdr:rowOff>19050</xdr:rowOff>
                  </to>
                </anchor>
              </controlPr>
            </control>
          </mc:Choice>
        </mc:AlternateContent>
        <mc:AlternateContent xmlns:mc="http://schemas.openxmlformats.org/markup-compatibility/2006">
          <mc:Choice Requires="x14">
            <control shapeId="4148" r:id="rId30" name="Check Box 52">
              <controlPr defaultSize="0" autoFill="0" autoLine="0" autoPict="0">
                <anchor moveWithCells="1">
                  <from>
                    <xdr:col>1</xdr:col>
                    <xdr:colOff>965200</xdr:colOff>
                    <xdr:row>53</xdr:row>
                    <xdr:rowOff>184150</xdr:rowOff>
                  </from>
                  <to>
                    <xdr:col>1</xdr:col>
                    <xdr:colOff>1485900</xdr:colOff>
                    <xdr:row>55</xdr:row>
                    <xdr:rowOff>19050</xdr:rowOff>
                  </to>
                </anchor>
              </controlPr>
            </control>
          </mc:Choice>
        </mc:AlternateContent>
        <mc:AlternateContent xmlns:mc="http://schemas.openxmlformats.org/markup-compatibility/2006">
          <mc:Choice Requires="x14">
            <control shapeId="4149" r:id="rId31" name="Check Box 53">
              <controlPr defaultSize="0" autoFill="0" autoLine="0" autoPict="0">
                <anchor moveWithCells="1">
                  <from>
                    <xdr:col>0</xdr:col>
                    <xdr:colOff>3200400</xdr:colOff>
                    <xdr:row>48</xdr:row>
                    <xdr:rowOff>0</xdr:rowOff>
                  </from>
                  <to>
                    <xdr:col>1</xdr:col>
                    <xdr:colOff>488950</xdr:colOff>
                    <xdr:row>49</xdr:row>
                    <xdr:rowOff>50800</xdr:rowOff>
                  </to>
                </anchor>
              </controlPr>
            </control>
          </mc:Choice>
        </mc:AlternateContent>
        <mc:AlternateContent xmlns:mc="http://schemas.openxmlformats.org/markup-compatibility/2006">
          <mc:Choice Requires="x14">
            <control shapeId="4150" r:id="rId32" name="Check Box 54">
              <controlPr defaultSize="0" autoFill="0" autoLine="0" autoPict="0">
                <anchor moveWithCells="1">
                  <from>
                    <xdr:col>1</xdr:col>
                    <xdr:colOff>984250</xdr:colOff>
                    <xdr:row>48</xdr:row>
                    <xdr:rowOff>0</xdr:rowOff>
                  </from>
                  <to>
                    <xdr:col>1</xdr:col>
                    <xdr:colOff>1504950</xdr:colOff>
                    <xdr:row>49</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'Change Type'!$A$1:$A$5</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7"/>
  <sheetViews>
    <sheetView workbookViewId="0"/>
  </sheetViews>
  <sheetFormatPr defaultColWidth="9.1796875" defaultRowHeight="14.5" x14ac:dyDescent="0.35"/>
  <cols>
    <col min="1" max="1" width="25.7265625" style="112" customWidth="1"/>
    <col min="2" max="2" width="92" style="112" customWidth="1"/>
    <col min="3" max="3" width="57.1796875" style="112" customWidth="1"/>
    <col min="4" max="16384" width="9.1796875" style="112"/>
  </cols>
  <sheetData>
    <row r="1" spans="1:3" ht="21" x14ac:dyDescent="0.5">
      <c r="A1" s="352" t="str">
        <f>'University Fee Cover'!B4</f>
        <v>Name</v>
      </c>
      <c r="B1" s="352"/>
      <c r="C1" s="293"/>
    </row>
    <row r="2" spans="1:3" ht="18.75" customHeight="1" x14ac:dyDescent="0.45">
      <c r="A2" s="353" t="s">
        <v>208</v>
      </c>
      <c r="B2" s="353"/>
      <c r="C2" s="294"/>
    </row>
    <row r="3" spans="1:3" ht="18.5" x14ac:dyDescent="0.45">
      <c r="A3" s="294"/>
      <c r="B3" s="294"/>
      <c r="C3" s="294"/>
    </row>
    <row r="4" spans="1:3" s="117" customFormat="1" ht="16.5" customHeight="1" x14ac:dyDescent="0.35">
      <c r="A4" s="376" t="s">
        <v>71</v>
      </c>
      <c r="B4" s="377" t="str">
        <f>'University Fee Cover'!B5</f>
        <v>Select:</v>
      </c>
    </row>
    <row r="5" spans="1:3" ht="18.5" x14ac:dyDescent="0.45">
      <c r="A5" s="294"/>
      <c r="B5" s="294"/>
      <c r="C5" s="294"/>
    </row>
    <row r="6" spans="1:3" x14ac:dyDescent="0.35">
      <c r="A6" s="113" t="s">
        <v>50</v>
      </c>
      <c r="B6" s="354" t="s">
        <v>51</v>
      </c>
      <c r="C6" s="361"/>
    </row>
    <row r="7" spans="1:3" ht="26.25" customHeight="1" x14ac:dyDescent="0.35">
      <c r="A7" s="478"/>
      <c r="B7" s="479" t="s">
        <v>211</v>
      </c>
      <c r="C7" s="361"/>
    </row>
    <row r="8" spans="1:3" ht="30" customHeight="1" x14ac:dyDescent="0.35">
      <c r="A8" s="114"/>
      <c r="B8" s="355" t="s">
        <v>212</v>
      </c>
      <c r="C8" s="361"/>
    </row>
    <row r="9" spans="1:3" ht="30" customHeight="1" x14ac:dyDescent="0.35">
      <c r="A9" s="114"/>
      <c r="B9" s="355" t="s">
        <v>210</v>
      </c>
      <c r="C9" s="361"/>
    </row>
    <row r="10" spans="1:3" ht="30" customHeight="1" x14ac:dyDescent="0.35">
      <c r="A10" s="114"/>
      <c r="B10" s="355" t="s">
        <v>52</v>
      </c>
      <c r="C10" s="361"/>
    </row>
    <row r="11" spans="1:3" ht="30" customHeight="1" x14ac:dyDescent="0.35">
      <c r="A11" s="114"/>
      <c r="B11" s="355" t="s">
        <v>67</v>
      </c>
      <c r="C11" s="361"/>
    </row>
    <row r="12" spans="1:3" ht="30" customHeight="1" x14ac:dyDescent="0.35">
      <c r="A12" s="114"/>
      <c r="B12" s="355" t="s">
        <v>53</v>
      </c>
      <c r="C12" s="361"/>
    </row>
    <row r="13" spans="1:3" ht="30" customHeight="1" x14ac:dyDescent="0.35">
      <c r="A13" s="114"/>
      <c r="B13" s="355" t="s">
        <v>213</v>
      </c>
      <c r="C13" s="361"/>
    </row>
    <row r="14" spans="1:3" ht="30" customHeight="1" x14ac:dyDescent="0.35">
      <c r="A14" s="114"/>
      <c r="B14" s="355" t="s">
        <v>209</v>
      </c>
      <c r="C14" s="361"/>
    </row>
    <row r="15" spans="1:3" ht="30" customHeight="1" x14ac:dyDescent="0.35">
      <c r="A15" s="114"/>
      <c r="B15" s="355" t="s">
        <v>214</v>
      </c>
      <c r="C15" s="361"/>
    </row>
    <row r="16" spans="1:3" ht="30" customHeight="1" x14ac:dyDescent="0.35">
      <c r="A16" s="114"/>
      <c r="B16" s="355" t="s">
        <v>215</v>
      </c>
      <c r="C16" s="361"/>
    </row>
    <row r="17" spans="1:3" ht="30" customHeight="1" x14ac:dyDescent="0.35">
      <c r="A17" s="114"/>
      <c r="B17" s="355" t="s">
        <v>161</v>
      </c>
      <c r="C17" s="361"/>
    </row>
    <row r="18" spans="1:3" x14ac:dyDescent="0.35">
      <c r="B18" s="116"/>
      <c r="C18" s="115"/>
    </row>
    <row r="19" spans="1:3" x14ac:dyDescent="0.35">
      <c r="B19" s="116"/>
      <c r="C19" s="115"/>
    </row>
    <row r="20" spans="1:3" x14ac:dyDescent="0.35">
      <c r="B20" s="76"/>
    </row>
    <row r="21" spans="1:3" ht="21" x14ac:dyDescent="0.35">
      <c r="A21" s="351" t="s">
        <v>54</v>
      </c>
      <c r="B21" s="351"/>
      <c r="C21" s="351"/>
    </row>
    <row r="22" spans="1:3" ht="15.5" x14ac:dyDescent="0.35">
      <c r="A22" s="295"/>
      <c r="B22" s="282"/>
      <c r="C22" s="295"/>
    </row>
    <row r="23" spans="1:3" x14ac:dyDescent="0.35">
      <c r="A23" s="295" t="s">
        <v>217</v>
      </c>
      <c r="C23" s="295"/>
    </row>
    <row r="24" spans="1:3" x14ac:dyDescent="0.35">
      <c r="A24" s="295"/>
      <c r="C24" s="295"/>
    </row>
    <row r="25" spans="1:3" x14ac:dyDescent="0.35">
      <c r="A25" s="295" t="s">
        <v>216</v>
      </c>
      <c r="C25" s="295"/>
    </row>
    <row r="26" spans="1:3" x14ac:dyDescent="0.35">
      <c r="A26" s="295"/>
      <c r="C26" s="295"/>
    </row>
    <row r="27" spans="1:3" x14ac:dyDescent="0.35">
      <c r="A27" s="295" t="s">
        <v>159</v>
      </c>
      <c r="C27" s="295"/>
    </row>
    <row r="28" spans="1:3" x14ac:dyDescent="0.35">
      <c r="A28" s="295"/>
      <c r="C28" s="295"/>
    </row>
    <row r="29" spans="1:3" x14ac:dyDescent="0.35">
      <c r="A29" s="295" t="s">
        <v>218</v>
      </c>
      <c r="C29" s="295"/>
    </row>
    <row r="30" spans="1:3" x14ac:dyDescent="0.35">
      <c r="A30" s="295"/>
      <c r="C30" s="295"/>
    </row>
    <row r="31" spans="1:3" x14ac:dyDescent="0.35">
      <c r="A31" s="295" t="s">
        <v>219</v>
      </c>
      <c r="C31" s="295"/>
    </row>
    <row r="32" spans="1:3" x14ac:dyDescent="0.35">
      <c r="A32" s="295"/>
      <c r="C32" s="295"/>
    </row>
    <row r="33" spans="1:3" ht="15" customHeight="1" x14ac:dyDescent="0.35">
      <c r="A33" s="295" t="s">
        <v>220</v>
      </c>
      <c r="C33" s="295"/>
    </row>
    <row r="34" spans="1:3" x14ac:dyDescent="0.35">
      <c r="A34" s="295"/>
      <c r="C34" s="295"/>
    </row>
    <row r="35" spans="1:3" x14ac:dyDescent="0.35">
      <c r="A35" s="295" t="s">
        <v>221</v>
      </c>
      <c r="C35" s="295"/>
    </row>
    <row r="36" spans="1:3" x14ac:dyDescent="0.35">
      <c r="A36" s="295"/>
      <c r="C36" s="295"/>
    </row>
    <row r="37" spans="1:3" ht="15" customHeight="1" x14ac:dyDescent="0.35">
      <c r="A37" s="295" t="s">
        <v>222</v>
      </c>
      <c r="C37" s="295"/>
    </row>
  </sheetData>
  <printOptions horizontalCentered="1"/>
  <pageMargins left="0.2" right="0.2" top="0.5" bottom="0.5" header="0.05" footer="0.25"/>
  <pageSetup scale="86" orientation="portrait" r:id="rId1"/>
  <headerFooter scaleWithDoc="0">
    <oddFooter>&amp;L&amp;9&amp;D&amp;C&amp;9Financial Management&amp;R&amp;9&amp;A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'Change Type'!$A$1:$A$5</xm:f>
          </x14:formula1>
          <xm:sqref>B4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74"/>
  <sheetViews>
    <sheetView topLeftCell="A55" workbookViewId="0">
      <selection activeCell="A63" sqref="A63:E63"/>
    </sheetView>
  </sheetViews>
  <sheetFormatPr defaultColWidth="9.1796875" defaultRowHeight="15.5" x14ac:dyDescent="0.35"/>
  <cols>
    <col min="1" max="1" width="41" style="80" customWidth="1"/>
    <col min="2" max="2" width="35.81640625" style="80" customWidth="1"/>
    <col min="3" max="3" width="8.453125" style="80" customWidth="1"/>
    <col min="4" max="4" width="16.54296875" style="80" bestFit="1" customWidth="1"/>
    <col min="5" max="5" width="36.7265625" style="80" customWidth="1"/>
    <col min="6" max="10" width="9.1796875" style="80"/>
    <col min="11" max="11" width="12.7265625" style="80" bestFit="1" customWidth="1"/>
    <col min="12" max="16384" width="9.1796875" style="80"/>
  </cols>
  <sheetData>
    <row r="1" spans="1:10" ht="20.25" customHeight="1" x14ac:dyDescent="0.5">
      <c r="A1" s="394" t="s">
        <v>64</v>
      </c>
      <c r="B1" s="394"/>
      <c r="C1" s="394"/>
      <c r="D1" s="394"/>
      <c r="E1" s="394"/>
    </row>
    <row r="2" spans="1:10" ht="18" customHeight="1" x14ac:dyDescent="0.45">
      <c r="A2" s="304" t="s">
        <v>223</v>
      </c>
      <c r="B2" s="304"/>
      <c r="C2" s="304"/>
      <c r="D2" s="304"/>
      <c r="E2" s="304"/>
    </row>
    <row r="3" spans="1:10" x14ac:dyDescent="0.35">
      <c r="A3" s="81"/>
      <c r="B3" s="81"/>
      <c r="C3" s="81"/>
      <c r="D3" s="81"/>
      <c r="E3" s="81"/>
    </row>
    <row r="4" spans="1:10" ht="33.75" customHeight="1" x14ac:dyDescent="0.45">
      <c r="A4" s="77" t="s">
        <v>165</v>
      </c>
      <c r="B4" s="392" t="s">
        <v>148</v>
      </c>
      <c r="C4" s="392"/>
      <c r="D4" s="392"/>
      <c r="E4" s="392"/>
    </row>
    <row r="5" spans="1:10" ht="33.75" customHeight="1" x14ac:dyDescent="0.45">
      <c r="A5" s="77" t="s">
        <v>71</v>
      </c>
      <c r="B5" s="393" t="s">
        <v>106</v>
      </c>
      <c r="C5" s="393"/>
      <c r="D5" s="393"/>
      <c r="E5" s="393"/>
    </row>
    <row r="6" spans="1:10" ht="18" customHeight="1" x14ac:dyDescent="0.45">
      <c r="A6" s="82"/>
      <c r="B6" s="78"/>
      <c r="C6" s="78"/>
      <c r="D6" s="79"/>
      <c r="E6" s="79"/>
    </row>
    <row r="7" spans="1:10" ht="20.149999999999999" customHeight="1" x14ac:dyDescent="0.35">
      <c r="A7" s="305" t="s">
        <v>103</v>
      </c>
      <c r="B7" s="305"/>
      <c r="C7" s="305"/>
      <c r="D7" s="305"/>
      <c r="E7" s="305"/>
      <c r="F7" s="302"/>
      <c r="G7" s="302"/>
      <c r="H7" s="302"/>
      <c r="I7" s="302"/>
      <c r="J7" s="302"/>
    </row>
    <row r="8" spans="1:10" ht="21" customHeight="1" x14ac:dyDescent="0.35">
      <c r="A8" s="82" t="s">
        <v>171</v>
      </c>
      <c r="B8" s="357"/>
      <c r="C8" s="362"/>
      <c r="D8" s="154" t="s">
        <v>0</v>
      </c>
      <c r="E8" s="357"/>
    </row>
    <row r="9" spans="1:10" ht="21" customHeight="1" x14ac:dyDescent="0.35">
      <c r="A9" s="82" t="s">
        <v>155</v>
      </c>
      <c r="B9" s="357"/>
      <c r="C9" s="362"/>
      <c r="D9" s="154" t="s">
        <v>56</v>
      </c>
      <c r="E9" s="357"/>
    </row>
    <row r="10" spans="1:10" ht="21" customHeight="1" x14ac:dyDescent="0.35">
      <c r="A10" s="82" t="s">
        <v>57</v>
      </c>
      <c r="B10" s="357"/>
      <c r="C10" s="363"/>
      <c r="D10" s="154" t="s">
        <v>58</v>
      </c>
      <c r="E10" s="553"/>
    </row>
    <row r="11" spans="1:10" ht="13.5" customHeight="1" x14ac:dyDescent="0.35">
      <c r="A11" s="82"/>
      <c r="B11" s="82"/>
      <c r="C11" s="82"/>
      <c r="D11" s="82"/>
      <c r="E11" s="82"/>
      <c r="F11" s="83"/>
      <c r="G11" s="83"/>
      <c r="H11" s="83"/>
      <c r="I11" s="84"/>
      <c r="J11" s="84"/>
    </row>
    <row r="12" spans="1:10" ht="20.149999999999999" customHeight="1" x14ac:dyDescent="0.35">
      <c r="A12" s="118" t="s">
        <v>224</v>
      </c>
      <c r="B12" s="119"/>
      <c r="C12" s="119"/>
      <c r="D12" s="120"/>
      <c r="E12" s="120"/>
    </row>
    <row r="13" spans="1:10" x14ac:dyDescent="0.35">
      <c r="A13" s="331" t="s">
        <v>424</v>
      </c>
      <c r="B13" s="358"/>
      <c r="C13" s="358"/>
      <c r="D13" s="358"/>
      <c r="E13" s="358"/>
    </row>
    <row r="14" spans="1:10" ht="45" customHeight="1" x14ac:dyDescent="0.35">
      <c r="A14" s="706"/>
      <c r="B14" s="706"/>
      <c r="C14" s="706"/>
      <c r="D14" s="706"/>
      <c r="E14" s="706"/>
    </row>
    <row r="15" spans="1:10" x14ac:dyDescent="0.35">
      <c r="A15" s="675"/>
      <c r="B15" s="675"/>
      <c r="C15" s="675"/>
      <c r="D15" s="675"/>
      <c r="E15" s="675"/>
    </row>
    <row r="16" spans="1:10" ht="20.149999999999999" customHeight="1" x14ac:dyDescent="0.35">
      <c r="A16" s="676" t="s">
        <v>425</v>
      </c>
      <c r="B16" s="672"/>
      <c r="C16" s="672"/>
      <c r="D16" s="673"/>
      <c r="E16" s="674"/>
    </row>
    <row r="17" spans="1:8" ht="46.5" customHeight="1" x14ac:dyDescent="0.45">
      <c r="A17" s="378"/>
      <c r="B17" s="379"/>
      <c r="C17" s="379"/>
      <c r="D17" s="379"/>
      <c r="E17" s="380"/>
    </row>
    <row r="18" spans="1:8" x14ac:dyDescent="0.35">
      <c r="A18" s="364"/>
      <c r="B18" s="365"/>
      <c r="C18" s="365"/>
      <c r="D18" s="365"/>
      <c r="E18" s="365"/>
    </row>
    <row r="19" spans="1:8" x14ac:dyDescent="0.35">
      <c r="A19" s="287" t="s">
        <v>225</v>
      </c>
      <c r="B19" s="455"/>
      <c r="C19" s="287"/>
      <c r="D19" s="287"/>
    </row>
    <row r="20" spans="1:8" ht="19" customHeight="1" x14ac:dyDescent="0.35">
      <c r="A20" s="287"/>
      <c r="B20" s="287"/>
      <c r="C20" s="287"/>
      <c r="D20" s="287"/>
    </row>
    <row r="21" spans="1:8" x14ac:dyDescent="0.35">
      <c r="A21" s="287"/>
      <c r="B21" s="287"/>
      <c r="C21" s="287"/>
      <c r="D21" s="287"/>
    </row>
    <row r="22" spans="1:8" x14ac:dyDescent="0.35">
      <c r="A22" s="331" t="s">
        <v>226</v>
      </c>
      <c r="B22" s="141"/>
      <c r="C22" s="141"/>
      <c r="D22" s="141"/>
    </row>
    <row r="23" spans="1:8" ht="30.75" customHeight="1" x14ac:dyDescent="0.35">
      <c r="A23" s="136" t="s">
        <v>73</v>
      </c>
      <c r="B23" s="137" t="s">
        <v>74</v>
      </c>
      <c r="C23" s="136"/>
      <c r="D23" s="366"/>
      <c r="E23" s="255" t="s">
        <v>403</v>
      </c>
      <c r="F23" s="136"/>
      <c r="G23" s="137"/>
    </row>
    <row r="24" spans="1:8" ht="13.5" customHeight="1" x14ac:dyDescent="0.35">
      <c r="A24" s="82"/>
      <c r="B24" s="82"/>
      <c r="C24" s="302"/>
      <c r="D24" s="204"/>
      <c r="E24" s="550"/>
      <c r="F24" s="302"/>
      <c r="G24" s="302"/>
    </row>
    <row r="25" spans="1:8" ht="13.5" customHeight="1" x14ac:dyDescent="0.35">
      <c r="A25" s="82"/>
      <c r="B25" s="82"/>
      <c r="C25" s="83"/>
      <c r="D25" s="461"/>
      <c r="E25" s="550"/>
      <c r="F25" s="84"/>
      <c r="G25" s="84"/>
    </row>
    <row r="26" spans="1:8" ht="13.5" customHeight="1" x14ac:dyDescent="0.35">
      <c r="A26" s="82"/>
      <c r="B26" s="82"/>
      <c r="C26" s="83"/>
      <c r="D26" s="461"/>
      <c r="E26" s="550"/>
      <c r="F26" s="84"/>
      <c r="G26" s="84"/>
    </row>
    <row r="27" spans="1:8" ht="13.5" customHeight="1" x14ac:dyDescent="0.35">
      <c r="A27" s="82"/>
      <c r="B27" s="83"/>
      <c r="C27" s="83"/>
      <c r="D27" s="456"/>
      <c r="E27" s="456"/>
    </row>
    <row r="28" spans="1:8" ht="13.5" customHeight="1" x14ac:dyDescent="0.35">
      <c r="A28" s="82" t="s">
        <v>327</v>
      </c>
      <c r="B28" s="666"/>
      <c r="C28" s="256"/>
      <c r="D28" s="256"/>
      <c r="E28" s="257"/>
    </row>
    <row r="29" spans="1:8" ht="21" customHeight="1" x14ac:dyDescent="0.35">
      <c r="A29" s="82" t="s">
        <v>238</v>
      </c>
      <c r="B29" s="667"/>
      <c r="C29" s="256"/>
      <c r="D29" s="256"/>
      <c r="E29" s="256"/>
      <c r="F29" s="84"/>
      <c r="G29" s="84"/>
      <c r="H29" s="84"/>
    </row>
    <row r="30" spans="1:8" ht="13.5" customHeight="1" x14ac:dyDescent="0.35">
      <c r="A30" s="82"/>
      <c r="B30" s="82"/>
      <c r="C30" s="83"/>
      <c r="D30" s="83"/>
      <c r="E30" s="83"/>
      <c r="F30" s="84"/>
      <c r="G30" s="84"/>
      <c r="H30" s="84"/>
    </row>
    <row r="31" spans="1:8" ht="13.5" customHeight="1" x14ac:dyDescent="0.35">
      <c r="A31" s="82" t="s">
        <v>227</v>
      </c>
      <c r="B31" s="82"/>
      <c r="C31" s="83"/>
      <c r="D31" s="83"/>
      <c r="E31" s="83"/>
      <c r="F31" s="84"/>
      <c r="G31" s="84"/>
      <c r="H31" s="84"/>
    </row>
    <row r="32" spans="1:8" ht="13.5" customHeight="1" x14ac:dyDescent="0.35">
      <c r="A32" s="82"/>
      <c r="B32" s="83"/>
      <c r="C32" s="83"/>
      <c r="D32" s="84"/>
      <c r="E32" s="84"/>
    </row>
    <row r="33" spans="1:5" x14ac:dyDescent="0.35">
      <c r="A33" s="118" t="s">
        <v>1</v>
      </c>
      <c r="B33" s="119"/>
      <c r="C33" s="119"/>
      <c r="D33" s="679" t="s">
        <v>427</v>
      </c>
      <c r="E33" s="120"/>
    </row>
    <row r="34" spans="1:5" ht="13.5" customHeight="1" x14ac:dyDescent="0.35">
      <c r="A34" s="107"/>
      <c r="B34" s="155"/>
      <c r="C34" s="155"/>
      <c r="D34" s="156"/>
      <c r="E34" s="156"/>
    </row>
    <row r="35" spans="1:5" x14ac:dyDescent="0.35">
      <c r="A35" s="105" t="s">
        <v>60</v>
      </c>
      <c r="B35" s="668"/>
      <c r="C35" s="367"/>
      <c r="D35" s="680"/>
      <c r="E35" s="367"/>
    </row>
    <row r="36" spans="1:5" ht="13.5" customHeight="1" x14ac:dyDescent="0.35">
      <c r="A36" s="82"/>
      <c r="B36" s="157"/>
      <c r="C36" s="157"/>
      <c r="D36" s="158"/>
      <c r="E36" s="159"/>
    </row>
    <row r="37" spans="1:5" ht="13.5" customHeight="1" x14ac:dyDescent="0.35">
      <c r="A37" s="105" t="s">
        <v>61</v>
      </c>
      <c r="B37" s="360">
        <f>'University Fee Questionnaire'!B41</f>
        <v>0</v>
      </c>
      <c r="C37" s="368"/>
      <c r="D37" s="681"/>
      <c r="E37" s="368"/>
    </row>
    <row r="38" spans="1:5" ht="13.5" customHeight="1" x14ac:dyDescent="0.35">
      <c r="A38" s="85"/>
      <c r="B38" s="159"/>
      <c r="C38" s="159"/>
      <c r="D38" s="159"/>
      <c r="E38" s="159"/>
    </row>
    <row r="39" spans="1:5" ht="33" customHeight="1" x14ac:dyDescent="0.35">
      <c r="A39" s="106" t="s">
        <v>62</v>
      </c>
      <c r="B39" s="297">
        <f>'University Fee Questionnaire'!B43</f>
        <v>0</v>
      </c>
      <c r="C39" s="159"/>
      <c r="D39" s="682"/>
      <c r="E39" s="159"/>
    </row>
    <row r="40" spans="1:5" ht="13.5" customHeight="1" x14ac:dyDescent="0.35">
      <c r="A40" s="85"/>
      <c r="B40" s="84"/>
      <c r="C40" s="84"/>
      <c r="D40" s="84"/>
      <c r="E40" s="84"/>
    </row>
    <row r="41" spans="1:5" ht="13.5" customHeight="1" x14ac:dyDescent="0.35">
      <c r="A41" s="305" t="s">
        <v>69</v>
      </c>
      <c r="B41" s="131"/>
      <c r="C41" s="131"/>
      <c r="D41" s="132"/>
      <c r="E41" s="132"/>
    </row>
    <row r="42" spans="1:5" ht="13.5" customHeight="1" x14ac:dyDescent="0.35">
      <c r="A42" s="85"/>
      <c r="B42" s="84"/>
      <c r="C42" s="84"/>
      <c r="D42" s="84"/>
      <c r="E42" s="84"/>
    </row>
    <row r="43" spans="1:5" ht="13.5" customHeight="1" x14ac:dyDescent="0.35">
      <c r="A43" s="85"/>
      <c r="B43" s="84"/>
      <c r="C43" s="84"/>
      <c r="D43" s="84"/>
      <c r="E43" s="84"/>
    </row>
    <row r="44" spans="1:5" ht="13.5" customHeight="1" x14ac:dyDescent="0.35">
      <c r="A44" s="85"/>
      <c r="B44" s="84"/>
      <c r="C44" s="84"/>
      <c r="D44" s="388" t="s">
        <v>423</v>
      </c>
      <c r="E44" s="389"/>
    </row>
    <row r="45" spans="1:5" ht="13.5" customHeight="1" x14ac:dyDescent="0.35">
      <c r="A45" s="85"/>
      <c r="B45" s="84"/>
      <c r="C45" s="84"/>
      <c r="D45" s="390"/>
      <c r="E45" s="391"/>
    </row>
    <row r="46" spans="1:5" ht="13.5" customHeight="1" x14ac:dyDescent="0.35">
      <c r="A46" s="85"/>
      <c r="B46" s="84"/>
      <c r="C46" s="84"/>
      <c r="D46" s="296"/>
      <c r="E46" s="296"/>
    </row>
    <row r="47" spans="1:5" ht="13.5" customHeight="1" x14ac:dyDescent="0.35">
      <c r="A47" s="85"/>
      <c r="B47" s="84"/>
      <c r="C47" s="84"/>
      <c r="D47" s="84"/>
      <c r="E47" s="84"/>
    </row>
    <row r="48" spans="1:5" ht="18.5" x14ac:dyDescent="0.45">
      <c r="A48" s="305" t="s">
        <v>176</v>
      </c>
      <c r="B48" s="324"/>
      <c r="C48" s="324"/>
      <c r="D48" s="324"/>
      <c r="E48" s="324"/>
    </row>
    <row r="49" spans="1:6" x14ac:dyDescent="0.35">
      <c r="A49" s="82"/>
      <c r="B49" s="82"/>
      <c r="C49" s="82"/>
      <c r="D49" s="82"/>
      <c r="E49" s="82"/>
      <c r="F49" s="83"/>
    </row>
    <row r="50" spans="1:6" x14ac:dyDescent="0.35">
      <c r="A50" s="82" t="s">
        <v>399</v>
      </c>
      <c r="B50" s="82"/>
      <c r="C50" s="82"/>
      <c r="D50" s="82"/>
      <c r="E50" s="82"/>
      <c r="F50" s="83"/>
    </row>
    <row r="51" spans="1:6" x14ac:dyDescent="0.35">
      <c r="A51" s="82"/>
      <c r="B51" s="82"/>
      <c r="C51" s="82"/>
      <c r="D51" s="82"/>
      <c r="E51" s="82"/>
      <c r="F51" s="83"/>
    </row>
    <row r="52" spans="1:6" x14ac:dyDescent="0.35">
      <c r="A52" s="82" t="s">
        <v>177</v>
      </c>
      <c r="B52" s="82"/>
      <c r="C52" s="82"/>
      <c r="D52" s="82"/>
      <c r="E52" s="82"/>
      <c r="F52" s="83"/>
    </row>
    <row r="53" spans="1:6" x14ac:dyDescent="0.35">
      <c r="A53" s="82"/>
      <c r="B53" s="82"/>
      <c r="C53" s="82"/>
      <c r="D53" s="82"/>
      <c r="E53" s="82"/>
      <c r="F53" s="83"/>
    </row>
    <row r="54" spans="1:6" x14ac:dyDescent="0.35">
      <c r="A54" s="82" t="s">
        <v>178</v>
      </c>
      <c r="B54" s="477"/>
      <c r="C54" s="477"/>
      <c r="D54" s="477"/>
      <c r="E54" s="477"/>
      <c r="F54" s="83"/>
    </row>
    <row r="55" spans="1:6" x14ac:dyDescent="0.35">
      <c r="A55" s="82"/>
      <c r="B55" s="82"/>
      <c r="C55" s="82"/>
      <c r="D55" s="82"/>
      <c r="E55" s="82"/>
      <c r="F55" s="83"/>
    </row>
    <row r="56" spans="1:6" x14ac:dyDescent="0.35">
      <c r="A56" s="82" t="s">
        <v>179</v>
      </c>
      <c r="B56" s="477"/>
      <c r="C56" s="477"/>
      <c r="D56" s="477"/>
      <c r="E56" s="477"/>
      <c r="F56" s="83"/>
    </row>
    <row r="57" spans="1:6" x14ac:dyDescent="0.35">
      <c r="A57" s="82"/>
      <c r="B57" s="82"/>
      <c r="C57" s="82"/>
      <c r="D57" s="82"/>
      <c r="E57" s="82"/>
      <c r="F57" s="83"/>
    </row>
    <row r="58" spans="1:6" x14ac:dyDescent="0.35">
      <c r="A58" s="82" t="s">
        <v>180</v>
      </c>
      <c r="B58" s="82"/>
      <c r="C58" s="82"/>
      <c r="D58" s="82"/>
      <c r="E58" s="82"/>
      <c r="F58" s="83"/>
    </row>
    <row r="59" spans="1:6" x14ac:dyDescent="0.35">
      <c r="A59" s="82"/>
      <c r="B59" s="82"/>
      <c r="C59" s="82"/>
      <c r="D59" s="82"/>
      <c r="E59" s="82"/>
      <c r="F59" s="83"/>
    </row>
    <row r="60" spans="1:6" x14ac:dyDescent="0.35">
      <c r="A60" s="82" t="s">
        <v>181</v>
      </c>
      <c r="B60" s="477"/>
      <c r="C60" s="477"/>
      <c r="D60" s="477"/>
      <c r="E60" s="477"/>
      <c r="F60" s="83"/>
    </row>
    <row r="61" spans="1:6" x14ac:dyDescent="0.35">
      <c r="A61" s="82"/>
      <c r="B61" s="141"/>
      <c r="C61" s="141"/>
      <c r="D61" s="141"/>
      <c r="E61" s="141"/>
      <c r="F61" s="83"/>
    </row>
    <row r="62" spans="1:6" x14ac:dyDescent="0.35">
      <c r="A62" s="678" t="s">
        <v>428</v>
      </c>
      <c r="B62" s="677"/>
      <c r="C62" s="677"/>
      <c r="D62" s="677"/>
      <c r="E62" s="677"/>
      <c r="F62" s="83"/>
    </row>
    <row r="63" spans="1:6" ht="34" customHeight="1" x14ac:dyDescent="0.35">
      <c r="A63" s="706"/>
      <c r="B63" s="706"/>
      <c r="C63" s="706"/>
      <c r="D63" s="706"/>
      <c r="E63" s="706"/>
      <c r="F63" s="83"/>
    </row>
    <row r="64" spans="1:6" x14ac:dyDescent="0.35">
      <c r="A64" s="82"/>
      <c r="B64" s="477"/>
      <c r="C64" s="477"/>
      <c r="D64" s="477"/>
      <c r="E64" s="477"/>
      <c r="F64" s="83"/>
    </row>
    <row r="65" spans="1:5" x14ac:dyDescent="0.35">
      <c r="A65" s="676" t="s">
        <v>105</v>
      </c>
      <c r="B65" s="382"/>
      <c r="C65" s="382"/>
      <c r="D65" s="382"/>
      <c r="E65" s="383"/>
    </row>
    <row r="66" spans="1:5" ht="36.75" customHeight="1" x14ac:dyDescent="0.45">
      <c r="A66" s="378"/>
      <c r="B66" s="379"/>
      <c r="C66" s="379"/>
      <c r="D66" s="379"/>
      <c r="E66" s="380"/>
    </row>
    <row r="67" spans="1:5" ht="13.5" customHeight="1" x14ac:dyDescent="0.35">
      <c r="A67" s="85"/>
      <c r="B67" s="84"/>
      <c r="C67" s="84"/>
      <c r="D67" s="84"/>
      <c r="E67" s="84"/>
    </row>
    <row r="70" spans="1:5" x14ac:dyDescent="0.35">
      <c r="A70" s="83"/>
      <c r="B70" s="81"/>
      <c r="C70" s="81"/>
      <c r="D70" s="81"/>
      <c r="E70" s="81"/>
    </row>
    <row r="71" spans="1:5" x14ac:dyDescent="0.35">
      <c r="A71" s="104"/>
      <c r="B71" s="104"/>
      <c r="C71" s="104"/>
      <c r="D71" s="104"/>
      <c r="E71" s="104"/>
    </row>
    <row r="72" spans="1:5" x14ac:dyDescent="0.35">
      <c r="A72" s="104"/>
      <c r="B72" s="104"/>
      <c r="C72" s="104"/>
      <c r="D72" s="104"/>
      <c r="E72" s="104"/>
    </row>
    <row r="73" spans="1:5" x14ac:dyDescent="0.35">
      <c r="A73" s="104"/>
      <c r="B73" s="104"/>
      <c r="C73" s="104"/>
      <c r="D73" s="104"/>
      <c r="E73" s="104"/>
    </row>
    <row r="74" spans="1:5" x14ac:dyDescent="0.35">
      <c r="A74" s="104"/>
      <c r="B74" s="104"/>
      <c r="C74" s="104"/>
      <c r="D74" s="104"/>
      <c r="E74" s="104"/>
    </row>
  </sheetData>
  <printOptions horizontalCentered="1"/>
  <pageMargins left="0" right="0" top="0.5" bottom="0.25" header="0" footer="0"/>
  <pageSetup scale="65" orientation="portrait" r:id="rId1"/>
  <headerFooter scaleWithDoc="0">
    <oddFooter>&amp;L&amp;9&amp;D&amp;C&amp;9Financial Management&amp;R&amp;9&amp;A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603250</xdr:colOff>
                    <xdr:row>41</xdr:row>
                    <xdr:rowOff>31750</xdr:rowOff>
                  </from>
                  <to>
                    <xdr:col>1</xdr:col>
                    <xdr:colOff>171450</xdr:colOff>
                    <xdr:row>42</xdr:row>
                    <xdr:rowOff>127000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590550</xdr:colOff>
                    <xdr:row>42</xdr:row>
                    <xdr:rowOff>146050</xdr:rowOff>
                  </from>
                  <to>
                    <xdr:col>0</xdr:col>
                    <xdr:colOff>1981200</xdr:colOff>
                    <xdr:row>44</xdr:row>
                    <xdr:rowOff>69850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508000</xdr:colOff>
                    <xdr:row>42</xdr:row>
                    <xdr:rowOff>133350</xdr:rowOff>
                  </from>
                  <to>
                    <xdr:col>1</xdr:col>
                    <xdr:colOff>2228850</xdr:colOff>
                    <xdr:row>44</xdr:row>
                    <xdr:rowOff>57150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508000</xdr:colOff>
                    <xdr:row>41</xdr:row>
                    <xdr:rowOff>50800</xdr:rowOff>
                  </from>
                  <to>
                    <xdr:col>1</xdr:col>
                    <xdr:colOff>2228850</xdr:colOff>
                    <xdr:row>42</xdr:row>
                    <xdr:rowOff>146050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514350</xdr:colOff>
                    <xdr:row>41</xdr:row>
                    <xdr:rowOff>95250</xdr:rowOff>
                  </from>
                  <to>
                    <xdr:col>4</xdr:col>
                    <xdr:colOff>577850</xdr:colOff>
                    <xdr:row>43</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508000</xdr:colOff>
                    <xdr:row>44</xdr:row>
                    <xdr:rowOff>50800</xdr:rowOff>
                  </from>
                  <to>
                    <xdr:col>1</xdr:col>
                    <xdr:colOff>2228850</xdr:colOff>
                    <xdr:row>45</xdr:row>
                    <xdr:rowOff>146050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590550</xdr:colOff>
                    <xdr:row>44</xdr:row>
                    <xdr:rowOff>50800</xdr:rowOff>
                  </from>
                  <to>
                    <xdr:col>0</xdr:col>
                    <xdr:colOff>1981200</xdr:colOff>
                    <xdr:row>45</xdr:row>
                    <xdr:rowOff>146050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0</xdr:col>
                    <xdr:colOff>38100</xdr:colOff>
                    <xdr:row>22</xdr:row>
                    <xdr:rowOff>342900</xdr:rowOff>
                  </from>
                  <to>
                    <xdr:col>0</xdr:col>
                    <xdr:colOff>1403350</xdr:colOff>
                    <xdr:row>24</xdr:row>
                    <xdr:rowOff>57150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0</xdr:col>
                    <xdr:colOff>38100</xdr:colOff>
                    <xdr:row>24</xdr:row>
                    <xdr:rowOff>146050</xdr:rowOff>
                  </from>
                  <to>
                    <xdr:col>0</xdr:col>
                    <xdr:colOff>1403350</xdr:colOff>
                    <xdr:row>26</xdr:row>
                    <xdr:rowOff>76200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0</xdr:col>
                    <xdr:colOff>38100</xdr:colOff>
                    <xdr:row>23</xdr:row>
                    <xdr:rowOff>133350</xdr:rowOff>
                  </from>
                  <to>
                    <xdr:col>0</xdr:col>
                    <xdr:colOff>1403350</xdr:colOff>
                    <xdr:row>25</xdr:row>
                    <xdr:rowOff>69850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1</xdr:col>
                    <xdr:colOff>933450</xdr:colOff>
                    <xdr:row>23</xdr:row>
                    <xdr:rowOff>133350</xdr:rowOff>
                  </from>
                  <to>
                    <xdr:col>1</xdr:col>
                    <xdr:colOff>2298700</xdr:colOff>
                    <xdr:row>25</xdr:row>
                    <xdr:rowOff>69850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1</xdr:col>
                    <xdr:colOff>933450</xdr:colOff>
                    <xdr:row>22</xdr:row>
                    <xdr:rowOff>355600</xdr:rowOff>
                  </from>
                  <to>
                    <xdr:col>1</xdr:col>
                    <xdr:colOff>2298700</xdr:colOff>
                    <xdr:row>24</xdr:row>
                    <xdr:rowOff>69850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1</xdr:col>
                    <xdr:colOff>933450</xdr:colOff>
                    <xdr:row>24</xdr:row>
                    <xdr:rowOff>152400</xdr:rowOff>
                  </from>
                  <to>
                    <xdr:col>1</xdr:col>
                    <xdr:colOff>2298700</xdr:colOff>
                    <xdr:row>26</xdr:row>
                    <xdr:rowOff>88900</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1</xdr:col>
                    <xdr:colOff>0</xdr:colOff>
                    <xdr:row>18</xdr:row>
                    <xdr:rowOff>12700</xdr:rowOff>
                  </from>
                  <to>
                    <xdr:col>1</xdr:col>
                    <xdr:colOff>527050</xdr:colOff>
                    <xdr:row>19</xdr:row>
                    <xdr:rowOff>0</xdr:rowOff>
                  </to>
                </anchor>
              </controlPr>
            </control>
          </mc:Choice>
        </mc:AlternateContent>
        <mc:AlternateContent xmlns:mc="http://schemas.openxmlformats.org/markup-compatibility/2006">
          <mc:Choice Requires="x14">
            <control shapeId="3090" r:id="rId18" name="Label 18">
              <controlPr defaultSize="0" autoFill="0" autoLine="0" autoPict="0">
                <anchor moveWithCells="1" sizeWithCells="1">
                  <from>
                    <xdr:col>1</xdr:col>
                    <xdr:colOff>31750</xdr:colOff>
                    <xdr:row>19</xdr:row>
                    <xdr:rowOff>0</xdr:rowOff>
                  </from>
                  <to>
                    <xdr:col>1</xdr:col>
                    <xdr:colOff>1066800</xdr:colOff>
                    <xdr:row>19</xdr:row>
                    <xdr:rowOff>215900</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1</xdr:col>
                    <xdr:colOff>1631950</xdr:colOff>
                    <xdr:row>18</xdr:row>
                    <xdr:rowOff>0</xdr:rowOff>
                  </from>
                  <to>
                    <xdr:col>1</xdr:col>
                    <xdr:colOff>2241550</xdr:colOff>
                    <xdr:row>19</xdr:row>
                    <xdr:rowOff>0</xdr:rowOff>
                  </to>
                </anchor>
              </controlPr>
            </control>
          </mc:Choice>
        </mc:AlternateContent>
        <mc:AlternateContent xmlns:mc="http://schemas.openxmlformats.org/markup-compatibility/2006">
          <mc:Choice Requires="x14">
            <control shapeId="3092" r:id="rId20" name="Label 20">
              <controlPr defaultSize="0" autoFill="0" autoLine="0" autoPict="0">
                <anchor moveWithCells="1" sizeWithCells="1">
                  <from>
                    <xdr:col>1</xdr:col>
                    <xdr:colOff>1638300</xdr:colOff>
                    <xdr:row>18</xdr:row>
                    <xdr:rowOff>190500</xdr:rowOff>
                  </from>
                  <to>
                    <xdr:col>2</xdr:col>
                    <xdr:colOff>488950</xdr:colOff>
                    <xdr:row>20</xdr:row>
                    <xdr:rowOff>19050</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3</xdr:col>
                    <xdr:colOff>431800</xdr:colOff>
                    <xdr:row>18</xdr:row>
                    <xdr:rowOff>12700</xdr:rowOff>
                  </from>
                  <to>
                    <xdr:col>4</xdr:col>
                    <xdr:colOff>88900</xdr:colOff>
                    <xdr:row>19</xdr:row>
                    <xdr:rowOff>0</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4</xdr:col>
                    <xdr:colOff>914400</xdr:colOff>
                    <xdr:row>18</xdr:row>
                    <xdr:rowOff>19050</xdr:rowOff>
                  </from>
                  <to>
                    <xdr:col>4</xdr:col>
                    <xdr:colOff>1555750</xdr:colOff>
                    <xdr:row>19</xdr:row>
                    <xdr:rowOff>0</xdr:rowOff>
                  </to>
                </anchor>
              </controlPr>
            </control>
          </mc:Choice>
        </mc:AlternateContent>
        <mc:AlternateContent xmlns:mc="http://schemas.openxmlformats.org/markup-compatibility/2006">
          <mc:Choice Requires="x14">
            <control shapeId="3095" r:id="rId23" name="Label 23">
              <controlPr defaultSize="0" autoFill="0" autoLine="0" autoPict="0">
                <anchor moveWithCells="1" sizeWithCells="1">
                  <from>
                    <xdr:col>4</xdr:col>
                    <xdr:colOff>971550</xdr:colOff>
                    <xdr:row>19</xdr:row>
                    <xdr:rowOff>0</xdr:rowOff>
                  </from>
                  <to>
                    <xdr:col>4</xdr:col>
                    <xdr:colOff>2222500</xdr:colOff>
                    <xdr:row>20</xdr:row>
                    <xdr:rowOff>19050</xdr:rowOff>
                  </to>
                </anchor>
              </controlPr>
            </control>
          </mc:Choice>
        </mc:AlternateContent>
        <mc:AlternateContent xmlns:mc="http://schemas.openxmlformats.org/markup-compatibility/2006">
          <mc:Choice Requires="x14">
            <control shapeId="3103" r:id="rId24" name="Label 31">
              <controlPr defaultSize="0" autoFill="0" autoLine="0" autoPict="0">
                <anchor moveWithCells="1" sizeWithCells="1">
                  <from>
                    <xdr:col>3</xdr:col>
                    <xdr:colOff>476250</xdr:colOff>
                    <xdr:row>19</xdr:row>
                    <xdr:rowOff>0</xdr:rowOff>
                  </from>
                  <to>
                    <xdr:col>4</xdr:col>
                    <xdr:colOff>641350</xdr:colOff>
                    <xdr:row>20</xdr:row>
                    <xdr:rowOff>6350</xdr:rowOff>
                  </to>
                </anchor>
              </controlPr>
            </control>
          </mc:Choice>
        </mc:AlternateContent>
        <mc:AlternateContent xmlns:mc="http://schemas.openxmlformats.org/markup-compatibility/2006">
          <mc:Choice Requires="x14">
            <control shapeId="3105" r:id="rId25" name="Check Box 33">
              <controlPr defaultSize="0" autoFill="0" autoLine="0" autoPict="0" altText="Please check box for SUNY Approval">
                <anchor moveWithCells="1">
                  <from>
                    <xdr:col>0</xdr:col>
                    <xdr:colOff>2374900</xdr:colOff>
                    <xdr:row>29</xdr:row>
                    <xdr:rowOff>76200</xdr:rowOff>
                  </from>
                  <to>
                    <xdr:col>1</xdr:col>
                    <xdr:colOff>800100</xdr:colOff>
                    <xdr:row>31</xdr:row>
                    <xdr:rowOff>76200</xdr:rowOff>
                  </to>
                </anchor>
              </controlPr>
            </control>
          </mc:Choice>
        </mc:AlternateContent>
        <mc:AlternateContent xmlns:mc="http://schemas.openxmlformats.org/markup-compatibility/2006">
          <mc:Choice Requires="x14">
            <control shapeId="3110" r:id="rId26" name="Check Box 38">
              <controlPr defaultSize="0" autoFill="0" autoLine="0" autoPict="0">
                <anchor moveWithCells="1">
                  <from>
                    <xdr:col>1</xdr:col>
                    <xdr:colOff>0</xdr:colOff>
                    <xdr:row>50</xdr:row>
                    <xdr:rowOff>190500</xdr:rowOff>
                  </from>
                  <to>
                    <xdr:col>1</xdr:col>
                    <xdr:colOff>527050</xdr:colOff>
                    <xdr:row>52</xdr:row>
                    <xdr:rowOff>19050</xdr:rowOff>
                  </to>
                </anchor>
              </controlPr>
            </control>
          </mc:Choice>
        </mc:AlternateContent>
        <mc:AlternateContent xmlns:mc="http://schemas.openxmlformats.org/markup-compatibility/2006">
          <mc:Choice Requires="x14">
            <control shapeId="3111" r:id="rId27" name="Check Box 39">
              <controlPr defaultSize="0" autoFill="0" autoLine="0" autoPict="0">
                <anchor moveWithCells="1">
                  <from>
                    <xdr:col>1</xdr:col>
                    <xdr:colOff>793750</xdr:colOff>
                    <xdr:row>50</xdr:row>
                    <xdr:rowOff>190500</xdr:rowOff>
                  </from>
                  <to>
                    <xdr:col>1</xdr:col>
                    <xdr:colOff>1314450</xdr:colOff>
                    <xdr:row>52</xdr:row>
                    <xdr:rowOff>19050</xdr:rowOff>
                  </to>
                </anchor>
              </controlPr>
            </control>
          </mc:Choice>
        </mc:AlternateContent>
        <mc:AlternateContent xmlns:mc="http://schemas.openxmlformats.org/markup-compatibility/2006">
          <mc:Choice Requires="x14">
            <control shapeId="3112" r:id="rId28" name="Check Box 40">
              <controlPr defaultSize="0" autoFill="0" autoLine="0" autoPict="0">
                <anchor moveWithCells="1">
                  <from>
                    <xdr:col>0</xdr:col>
                    <xdr:colOff>2705100</xdr:colOff>
                    <xdr:row>57</xdr:row>
                    <xdr:rowOff>0</xdr:rowOff>
                  </from>
                  <to>
                    <xdr:col>1</xdr:col>
                    <xdr:colOff>495300</xdr:colOff>
                    <xdr:row>58</xdr:row>
                    <xdr:rowOff>31750</xdr:rowOff>
                  </to>
                </anchor>
              </controlPr>
            </control>
          </mc:Choice>
        </mc:AlternateContent>
        <mc:AlternateContent xmlns:mc="http://schemas.openxmlformats.org/markup-compatibility/2006">
          <mc:Choice Requires="x14">
            <control shapeId="3113" r:id="rId29" name="Check Box 41">
              <controlPr defaultSize="0" autoFill="0" autoLine="0" autoPict="0">
                <anchor moveWithCells="1">
                  <from>
                    <xdr:col>1</xdr:col>
                    <xdr:colOff>762000</xdr:colOff>
                    <xdr:row>57</xdr:row>
                    <xdr:rowOff>0</xdr:rowOff>
                  </from>
                  <to>
                    <xdr:col>1</xdr:col>
                    <xdr:colOff>1289050</xdr:colOff>
                    <xdr:row>58</xdr:row>
                    <xdr:rowOff>31750</xdr:rowOff>
                  </to>
                </anchor>
              </controlPr>
            </control>
          </mc:Choice>
        </mc:AlternateContent>
        <mc:AlternateContent xmlns:mc="http://schemas.openxmlformats.org/markup-compatibility/2006">
          <mc:Choice Requires="x14">
            <control shapeId="3120" r:id="rId30" name="Check Box 48">
              <controlPr defaultSize="0" autoFill="0" autoLine="0" autoPict="0">
                <anchor moveWithCells="1">
                  <from>
                    <xdr:col>1</xdr:col>
                    <xdr:colOff>0</xdr:colOff>
                    <xdr:row>48</xdr:row>
                    <xdr:rowOff>184150</xdr:rowOff>
                  </from>
                  <to>
                    <xdr:col>1</xdr:col>
                    <xdr:colOff>527050</xdr:colOff>
                    <xdr:row>50</xdr:row>
                    <xdr:rowOff>12700</xdr:rowOff>
                  </to>
                </anchor>
              </controlPr>
            </control>
          </mc:Choice>
        </mc:AlternateContent>
        <mc:AlternateContent xmlns:mc="http://schemas.openxmlformats.org/markup-compatibility/2006">
          <mc:Choice Requires="x14">
            <control shapeId="3121" r:id="rId31" name="Check Box 49">
              <controlPr defaultSize="0" autoFill="0" autoLine="0" autoPict="0">
                <anchor moveWithCells="1">
                  <from>
                    <xdr:col>1</xdr:col>
                    <xdr:colOff>793750</xdr:colOff>
                    <xdr:row>48</xdr:row>
                    <xdr:rowOff>184150</xdr:rowOff>
                  </from>
                  <to>
                    <xdr:col>1</xdr:col>
                    <xdr:colOff>1314450</xdr:colOff>
                    <xdr:row>50</xdr:row>
                    <xdr:rowOff>12700</xdr:rowOff>
                  </to>
                </anchor>
              </controlPr>
            </control>
          </mc:Choice>
        </mc:AlternateContent>
        <mc:AlternateContent xmlns:mc="http://schemas.openxmlformats.org/markup-compatibility/2006">
          <mc:Choice Requires="x14">
            <control shapeId="3125" r:id="rId32" name="Check Box 53">
              <controlPr defaultSize="0" autoFill="0" autoLine="0" autoPict="0">
                <anchor moveWithCells="1">
                  <from>
                    <xdr:col>4</xdr:col>
                    <xdr:colOff>146050</xdr:colOff>
                    <xdr:row>22</xdr:row>
                    <xdr:rowOff>342900</xdr:rowOff>
                  </from>
                  <to>
                    <xdr:col>4</xdr:col>
                    <xdr:colOff>1504950</xdr:colOff>
                    <xdr:row>24</xdr:row>
                    <xdr:rowOff>57150</xdr:rowOff>
                  </to>
                </anchor>
              </controlPr>
            </control>
          </mc:Choice>
        </mc:AlternateContent>
        <mc:AlternateContent xmlns:mc="http://schemas.openxmlformats.org/markup-compatibility/2006">
          <mc:Choice Requires="x14">
            <control shapeId="3126" r:id="rId33" name="Check Box 54">
              <controlPr defaultSize="0" autoFill="0" autoLine="0" autoPict="0">
                <anchor moveWithCells="1">
                  <from>
                    <xdr:col>4</xdr:col>
                    <xdr:colOff>146050</xdr:colOff>
                    <xdr:row>24</xdr:row>
                    <xdr:rowOff>146050</xdr:rowOff>
                  </from>
                  <to>
                    <xdr:col>4</xdr:col>
                    <xdr:colOff>1504950</xdr:colOff>
                    <xdr:row>26</xdr:row>
                    <xdr:rowOff>76200</xdr:rowOff>
                  </to>
                </anchor>
              </controlPr>
            </control>
          </mc:Choice>
        </mc:AlternateContent>
        <mc:AlternateContent xmlns:mc="http://schemas.openxmlformats.org/markup-compatibility/2006">
          <mc:Choice Requires="x14">
            <control shapeId="3127" r:id="rId34" name="Check Box 55">
              <controlPr defaultSize="0" autoFill="0" autoLine="0" autoPict="0">
                <anchor moveWithCells="1">
                  <from>
                    <xdr:col>4</xdr:col>
                    <xdr:colOff>146050</xdr:colOff>
                    <xdr:row>23</xdr:row>
                    <xdr:rowOff>133350</xdr:rowOff>
                  </from>
                  <to>
                    <xdr:col>4</xdr:col>
                    <xdr:colOff>1504950</xdr:colOff>
                    <xdr:row>25</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'Change Type'!$A$1:$A$5</xm:f>
          </x14:formula1>
          <xm:sqref>B5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6"/>
  <sheetViews>
    <sheetView showGridLines="0" workbookViewId="0">
      <selection activeCell="B1" sqref="B1"/>
    </sheetView>
  </sheetViews>
  <sheetFormatPr defaultColWidth="9.1796875" defaultRowHeight="15.5" x14ac:dyDescent="0.35"/>
  <cols>
    <col min="1" max="1" width="44" style="80" customWidth="1"/>
    <col min="2" max="2" width="35.81640625" style="80" customWidth="1"/>
    <col min="3" max="3" width="8.453125" style="80" customWidth="1"/>
    <col min="4" max="4" width="16.1796875" style="80" bestFit="1" customWidth="1"/>
    <col min="5" max="5" width="36.7265625" style="80" customWidth="1"/>
    <col min="6" max="10" width="9.1796875" style="80"/>
    <col min="11" max="11" width="12.7265625" style="80" bestFit="1" customWidth="1"/>
    <col min="12" max="16384" width="9.1796875" style="80"/>
  </cols>
  <sheetData>
    <row r="1" spans="1:10" ht="20.25" customHeight="1" x14ac:dyDescent="0.5">
      <c r="A1" s="394" t="s">
        <v>64</v>
      </c>
      <c r="B1" s="394"/>
      <c r="C1" s="394"/>
      <c r="D1" s="394"/>
      <c r="E1" s="394"/>
    </row>
    <row r="2" spans="1:10" ht="18" customHeight="1" x14ac:dyDescent="0.45">
      <c r="A2" s="304" t="s">
        <v>228</v>
      </c>
      <c r="B2" s="304"/>
      <c r="C2" s="304"/>
      <c r="D2" s="304"/>
      <c r="E2" s="304"/>
    </row>
    <row r="3" spans="1:10" x14ac:dyDescent="0.35">
      <c r="A3" s="81"/>
      <c r="B3" s="81"/>
      <c r="C3" s="81"/>
      <c r="D3" s="81"/>
      <c r="E3" s="81"/>
    </row>
    <row r="4" spans="1:10" ht="33.75" customHeight="1" x14ac:dyDescent="0.45">
      <c r="A4" s="77" t="s">
        <v>229</v>
      </c>
      <c r="B4" s="392" t="s">
        <v>230</v>
      </c>
      <c r="C4" s="392"/>
      <c r="D4" s="392"/>
      <c r="E4" s="392"/>
    </row>
    <row r="5" spans="1:10" ht="33.75" customHeight="1" x14ac:dyDescent="0.45">
      <c r="A5" s="77" t="s">
        <v>71</v>
      </c>
      <c r="B5" s="480" t="s">
        <v>106</v>
      </c>
      <c r="C5" s="393"/>
      <c r="D5" s="393"/>
      <c r="E5" s="393"/>
    </row>
    <row r="6" spans="1:10" ht="18" customHeight="1" x14ac:dyDescent="0.45">
      <c r="A6" s="82"/>
      <c r="B6" s="78"/>
      <c r="C6" s="78"/>
      <c r="D6" s="79"/>
      <c r="E6" s="79"/>
    </row>
    <row r="7" spans="1:10" ht="20.149999999999999" customHeight="1" x14ac:dyDescent="0.35">
      <c r="A7" s="305" t="s">
        <v>103</v>
      </c>
      <c r="B7" s="305"/>
      <c r="C7" s="305"/>
      <c r="D7" s="305"/>
      <c r="E7" s="305"/>
      <c r="F7" s="302"/>
      <c r="G7" s="302"/>
      <c r="H7" s="302"/>
      <c r="I7" s="302"/>
      <c r="J7" s="302"/>
    </row>
    <row r="8" spans="1:10" ht="21" customHeight="1" x14ac:dyDescent="0.35">
      <c r="A8" s="82" t="s">
        <v>234</v>
      </c>
      <c r="B8" s="357">
        <f>'University Fee Questionnaire'!B10</f>
        <v>0</v>
      </c>
      <c r="C8" s="362"/>
      <c r="D8" s="154" t="s">
        <v>0</v>
      </c>
      <c r="E8" s="357">
        <f>'University Fee Questionnaire'!E10</f>
        <v>0</v>
      </c>
    </row>
    <row r="9" spans="1:10" ht="21" customHeight="1" x14ac:dyDescent="0.35">
      <c r="A9" s="82" t="s">
        <v>155</v>
      </c>
      <c r="B9" s="357">
        <f>'University Fee Questionnaire'!B11</f>
        <v>0</v>
      </c>
      <c r="C9" s="362"/>
      <c r="D9" s="154" t="s">
        <v>56</v>
      </c>
      <c r="E9" s="357">
        <f>'University Fee Questionnaire'!E11</f>
        <v>0</v>
      </c>
    </row>
    <row r="10" spans="1:10" ht="21" customHeight="1" x14ac:dyDescent="0.35">
      <c r="A10" s="82" t="s">
        <v>57</v>
      </c>
      <c r="B10" s="357">
        <f>'University Fee Questionnaire'!B12</f>
        <v>0</v>
      </c>
      <c r="C10" s="363"/>
      <c r="D10" s="154" t="s">
        <v>58</v>
      </c>
      <c r="E10" s="357">
        <f>'University Fee Questionnaire'!E12</f>
        <v>0</v>
      </c>
    </row>
    <row r="11" spans="1:10" ht="13.5" customHeight="1" x14ac:dyDescent="0.35">
      <c r="A11" s="82"/>
      <c r="B11" s="82"/>
      <c r="C11" s="82"/>
      <c r="D11" s="82"/>
      <c r="E11" s="82"/>
      <c r="F11" s="83"/>
      <c r="G11" s="83"/>
      <c r="H11" s="83"/>
      <c r="I11" s="84"/>
      <c r="J11" s="84"/>
    </row>
    <row r="12" spans="1:10" ht="20.149999999999999" customHeight="1" x14ac:dyDescent="0.35">
      <c r="A12" s="118" t="s">
        <v>224</v>
      </c>
      <c r="B12" s="119"/>
      <c r="C12" s="119"/>
      <c r="D12" s="120"/>
      <c r="E12" s="120"/>
    </row>
    <row r="13" spans="1:10" x14ac:dyDescent="0.35">
      <c r="A13" s="331" t="s">
        <v>235</v>
      </c>
      <c r="B13" s="358"/>
      <c r="C13" s="358"/>
      <c r="D13" s="358"/>
      <c r="E13" s="358"/>
    </row>
    <row r="14" spans="1:10" ht="45" customHeight="1" x14ac:dyDescent="0.35">
      <c r="A14" s="531">
        <f>'University Fee Questionnaire'!A16</f>
        <v>0</v>
      </c>
      <c r="B14" s="462"/>
      <c r="C14" s="462"/>
      <c r="D14" s="462"/>
      <c r="E14" s="462"/>
    </row>
    <row r="15" spans="1:10" x14ac:dyDescent="0.35">
      <c r="A15" s="364"/>
      <c r="B15" s="365"/>
      <c r="C15" s="365"/>
      <c r="D15" s="365"/>
      <c r="E15" s="365"/>
    </row>
    <row r="16" spans="1:10" ht="25.5" customHeight="1" x14ac:dyDescent="0.35">
      <c r="A16" s="287" t="s">
        <v>236</v>
      </c>
      <c r="B16" s="455"/>
      <c r="C16" s="287"/>
      <c r="D16" s="287"/>
    </row>
    <row r="17" spans="1:8" ht="19.5" customHeight="1" x14ac:dyDescent="0.35">
      <c r="A17" s="287"/>
      <c r="B17" s="287"/>
      <c r="C17" s="287"/>
      <c r="D17" s="287"/>
    </row>
    <row r="18" spans="1:8" x14ac:dyDescent="0.35">
      <c r="A18" s="287"/>
      <c r="B18" s="287"/>
      <c r="C18" s="287"/>
      <c r="D18" s="287"/>
    </row>
    <row r="19" spans="1:8" x14ac:dyDescent="0.35">
      <c r="A19" s="331" t="s">
        <v>226</v>
      </c>
      <c r="B19" s="141"/>
      <c r="C19" s="141"/>
      <c r="D19" s="141"/>
    </row>
    <row r="20" spans="1:8" ht="30.75" customHeight="1" x14ac:dyDescent="0.35">
      <c r="A20" s="136" t="s">
        <v>73</v>
      </c>
      <c r="B20" s="137" t="s">
        <v>74</v>
      </c>
      <c r="C20" s="136"/>
      <c r="D20" s="366"/>
      <c r="E20" s="456"/>
      <c r="F20" s="136"/>
      <c r="G20" s="137"/>
    </row>
    <row r="21" spans="1:8" ht="13.5" customHeight="1" x14ac:dyDescent="0.35">
      <c r="A21" s="82"/>
      <c r="B21" s="82"/>
      <c r="C21" s="302"/>
      <c r="D21" s="204"/>
      <c r="E21" s="456"/>
      <c r="F21" s="302"/>
      <c r="G21" s="302"/>
    </row>
    <row r="22" spans="1:8" ht="13.5" customHeight="1" x14ac:dyDescent="0.35">
      <c r="A22" s="82"/>
      <c r="B22" s="82"/>
      <c r="C22" s="83"/>
      <c r="D22" s="461"/>
      <c r="E22" s="456"/>
      <c r="F22" s="84"/>
      <c r="G22" s="84"/>
    </row>
    <row r="23" spans="1:8" ht="13.5" customHeight="1" x14ac:dyDescent="0.35">
      <c r="A23" s="82"/>
      <c r="B23" s="82"/>
      <c r="C23" s="83"/>
      <c r="D23" s="461"/>
      <c r="E23" s="456"/>
      <c r="F23" s="84"/>
      <c r="G23" s="84"/>
    </row>
    <row r="24" spans="1:8" ht="13.5" customHeight="1" x14ac:dyDescent="0.35">
      <c r="A24" s="82"/>
      <c r="B24" s="83"/>
      <c r="C24" s="83"/>
      <c r="D24" s="456"/>
      <c r="E24" s="456"/>
    </row>
    <row r="25" spans="1:8" ht="13.5" customHeight="1" x14ac:dyDescent="0.35">
      <c r="A25" s="82" t="s">
        <v>327</v>
      </c>
      <c r="B25" s="257"/>
      <c r="C25" s="256"/>
      <c r="D25" s="256"/>
      <c r="E25" s="256"/>
    </row>
    <row r="26" spans="1:8" ht="27" customHeight="1" x14ac:dyDescent="0.35">
      <c r="A26" s="82" t="s">
        <v>237</v>
      </c>
      <c r="B26" s="257"/>
      <c r="C26" s="256"/>
      <c r="D26" s="256"/>
      <c r="E26" s="256"/>
      <c r="F26" s="84"/>
      <c r="G26" s="84"/>
      <c r="H26" s="84"/>
    </row>
    <row r="27" spans="1:8" ht="13.5" customHeight="1" x14ac:dyDescent="0.35">
      <c r="A27" s="82"/>
      <c r="B27" s="82"/>
      <c r="C27" s="83"/>
      <c r="D27" s="83"/>
      <c r="E27" s="83"/>
      <c r="F27" s="84"/>
      <c r="G27" s="84"/>
      <c r="H27" s="84"/>
    </row>
    <row r="28" spans="1:8" ht="21.75" customHeight="1" x14ac:dyDescent="0.35">
      <c r="A28" s="82" t="s">
        <v>227</v>
      </c>
      <c r="B28" s="82"/>
      <c r="C28" s="83"/>
      <c r="D28" s="83"/>
      <c r="E28" s="83"/>
      <c r="F28" s="84"/>
      <c r="G28" s="84"/>
      <c r="H28" s="84"/>
    </row>
    <row r="29" spans="1:8" ht="13.5" customHeight="1" x14ac:dyDescent="0.35">
      <c r="A29" s="82"/>
      <c r="B29" s="83"/>
      <c r="C29" s="83"/>
      <c r="D29" s="84"/>
      <c r="E29" s="84"/>
    </row>
    <row r="30" spans="1:8" x14ac:dyDescent="0.35">
      <c r="A30" s="118" t="s">
        <v>1</v>
      </c>
      <c r="B30" s="119"/>
      <c r="C30" s="119"/>
      <c r="D30" s="120"/>
      <c r="E30" s="120"/>
    </row>
    <row r="31" spans="1:8" ht="13.5" customHeight="1" x14ac:dyDescent="0.35">
      <c r="A31" s="107"/>
      <c r="B31" s="155"/>
      <c r="C31" s="155"/>
      <c r="D31" s="156"/>
      <c r="E31" s="156"/>
    </row>
    <row r="32" spans="1:8" ht="13.5" customHeight="1" x14ac:dyDescent="0.35">
      <c r="A32" s="105" t="s">
        <v>60</v>
      </c>
      <c r="B32" s="359">
        <f>'University Fee Questionnaire'!B39</f>
        <v>0</v>
      </c>
      <c r="C32" s="367"/>
      <c r="D32" s="367"/>
      <c r="E32" s="367"/>
    </row>
    <row r="33" spans="1:6" ht="13.5" customHeight="1" x14ac:dyDescent="0.35">
      <c r="A33" s="82"/>
      <c r="B33" s="157"/>
      <c r="C33" s="157"/>
      <c r="D33" s="158"/>
      <c r="E33" s="159"/>
    </row>
    <row r="34" spans="1:6" ht="13.5" customHeight="1" x14ac:dyDescent="0.35">
      <c r="A34" s="105" t="s">
        <v>61</v>
      </c>
      <c r="B34" s="360">
        <f>'University Fee Questionnaire'!B41</f>
        <v>0</v>
      </c>
      <c r="C34" s="368"/>
      <c r="D34" s="368"/>
      <c r="E34" s="368"/>
    </row>
    <row r="35" spans="1:6" ht="13.5" customHeight="1" x14ac:dyDescent="0.35">
      <c r="A35" s="85"/>
      <c r="B35" s="159"/>
      <c r="C35" s="159"/>
      <c r="D35" s="159"/>
      <c r="E35" s="159"/>
    </row>
    <row r="36" spans="1:6" ht="33" customHeight="1" x14ac:dyDescent="0.35">
      <c r="A36" s="106" t="s">
        <v>62</v>
      </c>
      <c r="B36" s="297">
        <f>'University Fee Questionnaire'!B43</f>
        <v>0</v>
      </c>
      <c r="C36" s="159"/>
      <c r="D36" s="159"/>
      <c r="E36" s="159"/>
    </row>
    <row r="37" spans="1:6" ht="13.5" customHeight="1" x14ac:dyDescent="0.35">
      <c r="A37" s="85"/>
      <c r="B37" s="84"/>
      <c r="C37" s="84"/>
      <c r="D37" s="84"/>
      <c r="E37" s="84"/>
    </row>
    <row r="38" spans="1:6" ht="13.5" customHeight="1" x14ac:dyDescent="0.35">
      <c r="A38" s="130" t="s">
        <v>69</v>
      </c>
      <c r="B38" s="131"/>
      <c r="C38" s="131"/>
      <c r="D38" s="132"/>
      <c r="E38" s="132"/>
    </row>
    <row r="39" spans="1:6" ht="13.5" customHeight="1" x14ac:dyDescent="0.35">
      <c r="A39" s="85"/>
      <c r="B39" s="84"/>
      <c r="C39" s="84"/>
      <c r="D39" s="84"/>
      <c r="E39" s="84"/>
    </row>
    <row r="40" spans="1:6" ht="13.5" customHeight="1" x14ac:dyDescent="0.35">
      <c r="A40" s="85"/>
      <c r="B40" s="84"/>
      <c r="C40" s="84"/>
      <c r="D40" s="84"/>
      <c r="E40" s="84"/>
    </row>
    <row r="41" spans="1:6" ht="13.5" customHeight="1" x14ac:dyDescent="0.35">
      <c r="A41" s="85"/>
      <c r="B41" s="84"/>
      <c r="C41" s="84"/>
      <c r="D41" s="388"/>
      <c r="E41" s="389"/>
    </row>
    <row r="42" spans="1:6" ht="13.5" customHeight="1" x14ac:dyDescent="0.35">
      <c r="A42" s="85"/>
      <c r="B42" s="84"/>
      <c r="C42" s="84"/>
      <c r="D42" s="390"/>
      <c r="E42" s="391"/>
    </row>
    <row r="43" spans="1:6" ht="13.5" customHeight="1" x14ac:dyDescent="0.35">
      <c r="A43" s="85"/>
      <c r="B43" s="84"/>
      <c r="C43" s="84"/>
      <c r="D43" s="296"/>
      <c r="E43" s="296"/>
    </row>
    <row r="44" spans="1:6" ht="13.5" customHeight="1" x14ac:dyDescent="0.35">
      <c r="A44" s="85"/>
      <c r="B44" s="84"/>
      <c r="C44" s="84"/>
      <c r="D44" s="84"/>
      <c r="E44" s="84"/>
    </row>
    <row r="45" spans="1:6" ht="18.5" x14ac:dyDescent="0.45">
      <c r="A45" s="324" t="s">
        <v>176</v>
      </c>
      <c r="B45" s="324"/>
      <c r="C45" s="324"/>
      <c r="D45" s="324"/>
      <c r="E45" s="324"/>
    </row>
    <row r="46" spans="1:6" x14ac:dyDescent="0.35">
      <c r="A46" s="82"/>
      <c r="B46" s="82"/>
      <c r="C46" s="82"/>
      <c r="D46" s="82"/>
      <c r="E46" s="82"/>
      <c r="F46" s="83"/>
    </row>
    <row r="47" spans="1:6" x14ac:dyDescent="0.35">
      <c r="A47" s="82" t="s">
        <v>177</v>
      </c>
      <c r="B47" s="82"/>
      <c r="C47" s="82"/>
      <c r="D47" s="82"/>
      <c r="E47" s="82"/>
      <c r="F47" s="83"/>
    </row>
    <row r="48" spans="1:6" x14ac:dyDescent="0.35">
      <c r="A48" s="82"/>
      <c r="B48" s="82"/>
      <c r="C48" s="82"/>
      <c r="D48" s="82"/>
      <c r="E48" s="82"/>
      <c r="F48" s="83"/>
    </row>
    <row r="49" spans="1:6" x14ac:dyDescent="0.35">
      <c r="A49" s="82" t="s">
        <v>178</v>
      </c>
      <c r="B49" s="90" t="s">
        <v>239</v>
      </c>
      <c r="C49" s="477"/>
      <c r="D49" s="477"/>
      <c r="E49" s="477"/>
      <c r="F49" s="83"/>
    </row>
    <row r="50" spans="1:6" x14ac:dyDescent="0.35">
      <c r="A50" s="82"/>
      <c r="B50" s="481" t="s">
        <v>240</v>
      </c>
      <c r="C50" s="82"/>
      <c r="D50" s="82"/>
      <c r="E50" s="82"/>
      <c r="F50" s="83"/>
    </row>
    <row r="51" spans="1:6" x14ac:dyDescent="0.35">
      <c r="A51" s="82" t="s">
        <v>179</v>
      </c>
      <c r="B51" s="477"/>
      <c r="C51" s="477"/>
      <c r="D51" s="477"/>
      <c r="E51" s="477"/>
      <c r="F51" s="83"/>
    </row>
    <row r="52" spans="1:6" x14ac:dyDescent="0.35">
      <c r="A52" s="82"/>
      <c r="B52" s="82"/>
      <c r="C52" s="82"/>
      <c r="D52" s="82"/>
      <c r="E52" s="82"/>
      <c r="F52" s="83"/>
    </row>
    <row r="53" spans="1:6" x14ac:dyDescent="0.35">
      <c r="A53" s="82" t="s">
        <v>180</v>
      </c>
      <c r="B53" s="82"/>
      <c r="C53" s="82"/>
      <c r="D53" s="82"/>
      <c r="E53" s="82"/>
      <c r="F53" s="83"/>
    </row>
    <row r="54" spans="1:6" x14ac:dyDescent="0.35">
      <c r="A54" s="82"/>
      <c r="B54" s="82"/>
      <c r="C54" s="82"/>
      <c r="D54" s="82"/>
      <c r="E54" s="82"/>
      <c r="F54" s="83"/>
    </row>
    <row r="55" spans="1:6" x14ac:dyDescent="0.35">
      <c r="A55" s="82" t="s">
        <v>181</v>
      </c>
      <c r="B55" s="477"/>
      <c r="C55" s="477"/>
      <c r="D55" s="477"/>
      <c r="E55" s="477"/>
      <c r="F55" s="83"/>
    </row>
    <row r="56" spans="1:6" x14ac:dyDescent="0.35">
      <c r="A56" s="82"/>
      <c r="B56" s="477"/>
      <c r="C56" s="477"/>
      <c r="D56" s="477"/>
      <c r="E56" s="477"/>
      <c r="F56" s="83"/>
    </row>
    <row r="57" spans="1:6" x14ac:dyDescent="0.35">
      <c r="A57" s="381" t="s">
        <v>105</v>
      </c>
      <c r="B57" s="382"/>
      <c r="C57" s="382"/>
      <c r="D57" s="382"/>
      <c r="E57" s="383"/>
    </row>
    <row r="58" spans="1:6" ht="36.75" customHeight="1" x14ac:dyDescent="0.45">
      <c r="A58" s="378"/>
      <c r="B58" s="379"/>
      <c r="C58" s="379"/>
      <c r="D58" s="379"/>
      <c r="E58" s="380"/>
    </row>
    <row r="59" spans="1:6" ht="13.5" customHeight="1" x14ac:dyDescent="0.35">
      <c r="A59" s="85"/>
      <c r="B59" s="84"/>
      <c r="C59" s="84"/>
      <c r="D59" s="84"/>
      <c r="E59" s="84"/>
    </row>
    <row r="60" spans="1:6" ht="20.149999999999999" customHeight="1" x14ac:dyDescent="0.35">
      <c r="A60" s="384" t="s">
        <v>59</v>
      </c>
      <c r="B60" s="385"/>
      <c r="C60" s="385"/>
      <c r="D60" s="386"/>
      <c r="E60" s="387"/>
    </row>
    <row r="61" spans="1:6" ht="46.5" customHeight="1" x14ac:dyDescent="0.45">
      <c r="A61" s="378"/>
      <c r="B61" s="379"/>
      <c r="C61" s="379"/>
      <c r="D61" s="379"/>
      <c r="E61" s="380"/>
    </row>
    <row r="62" spans="1:6" x14ac:dyDescent="0.35">
      <c r="A62" s="83"/>
      <c r="B62" s="81"/>
      <c r="C62" s="81"/>
      <c r="D62" s="81"/>
      <c r="E62" s="81"/>
    </row>
    <row r="63" spans="1:6" x14ac:dyDescent="0.35">
      <c r="A63" s="104"/>
      <c r="B63" s="104"/>
      <c r="C63" s="104"/>
      <c r="D63" s="104"/>
      <c r="E63" s="104"/>
    </row>
    <row r="64" spans="1:6" x14ac:dyDescent="0.35">
      <c r="A64" s="104"/>
      <c r="B64" s="104"/>
      <c r="C64" s="104"/>
      <c r="D64" s="104"/>
      <c r="E64" s="104"/>
    </row>
    <row r="65" spans="1:5" x14ac:dyDescent="0.35">
      <c r="A65" s="104"/>
      <c r="B65" s="104"/>
      <c r="C65" s="104"/>
      <c r="D65" s="104"/>
      <c r="E65" s="104"/>
    </row>
    <row r="66" spans="1:5" x14ac:dyDescent="0.35">
      <c r="A66" s="104"/>
      <c r="B66" s="104"/>
      <c r="C66" s="104"/>
      <c r="D66" s="104"/>
      <c r="E66" s="104"/>
    </row>
  </sheetData>
  <hyperlinks>
    <hyperlink ref="B50" r:id="rId1"/>
  </hyperlinks>
  <printOptions horizontalCentered="1"/>
  <pageMargins left="0" right="0" top="0.5" bottom="0.25" header="0" footer="0"/>
  <pageSetup scale="67" orientation="portrait" r:id="rId2"/>
  <headerFooter scaleWithDoc="0">
    <oddFooter>&amp;L&amp;9&amp;D&amp;C&amp;9Financial Management&amp;R&amp;9&amp;A</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3313" r:id="rId5" name="Check Box 1">
              <controlPr defaultSize="0" autoFill="0" autoLine="0" autoPict="0">
                <anchor moveWithCells="1">
                  <from>
                    <xdr:col>0</xdr:col>
                    <xdr:colOff>603250</xdr:colOff>
                    <xdr:row>38</xdr:row>
                    <xdr:rowOff>31750</xdr:rowOff>
                  </from>
                  <to>
                    <xdr:col>0</xdr:col>
                    <xdr:colOff>2908300</xdr:colOff>
                    <xdr:row>39</xdr:row>
                    <xdr:rowOff>127000</xdr:rowOff>
                  </to>
                </anchor>
              </controlPr>
            </control>
          </mc:Choice>
        </mc:AlternateContent>
        <mc:AlternateContent xmlns:mc="http://schemas.openxmlformats.org/markup-compatibility/2006">
          <mc:Choice Requires="x14">
            <control shapeId="13314" r:id="rId6" name="Check Box 2">
              <controlPr defaultSize="0" autoFill="0" autoLine="0" autoPict="0">
                <anchor moveWithCells="1">
                  <from>
                    <xdr:col>0</xdr:col>
                    <xdr:colOff>590550</xdr:colOff>
                    <xdr:row>39</xdr:row>
                    <xdr:rowOff>146050</xdr:rowOff>
                  </from>
                  <to>
                    <xdr:col>0</xdr:col>
                    <xdr:colOff>1981200</xdr:colOff>
                    <xdr:row>41</xdr:row>
                    <xdr:rowOff>69850</xdr:rowOff>
                  </to>
                </anchor>
              </controlPr>
            </control>
          </mc:Choice>
        </mc:AlternateContent>
        <mc:AlternateContent xmlns:mc="http://schemas.openxmlformats.org/markup-compatibility/2006">
          <mc:Choice Requires="x14">
            <control shapeId="13315" r:id="rId7" name="Check Box 3">
              <controlPr defaultSize="0" autoFill="0" autoLine="0" autoPict="0">
                <anchor moveWithCells="1">
                  <from>
                    <xdr:col>1</xdr:col>
                    <xdr:colOff>508000</xdr:colOff>
                    <xdr:row>39</xdr:row>
                    <xdr:rowOff>133350</xdr:rowOff>
                  </from>
                  <to>
                    <xdr:col>1</xdr:col>
                    <xdr:colOff>2228850</xdr:colOff>
                    <xdr:row>41</xdr:row>
                    <xdr:rowOff>57150</xdr:rowOff>
                  </to>
                </anchor>
              </controlPr>
            </control>
          </mc:Choice>
        </mc:AlternateContent>
        <mc:AlternateContent xmlns:mc="http://schemas.openxmlformats.org/markup-compatibility/2006">
          <mc:Choice Requires="x14">
            <control shapeId="13316" r:id="rId8" name="Check Box 4">
              <controlPr defaultSize="0" autoFill="0" autoLine="0" autoPict="0">
                <anchor moveWithCells="1">
                  <from>
                    <xdr:col>1</xdr:col>
                    <xdr:colOff>508000</xdr:colOff>
                    <xdr:row>38</xdr:row>
                    <xdr:rowOff>50800</xdr:rowOff>
                  </from>
                  <to>
                    <xdr:col>1</xdr:col>
                    <xdr:colOff>2228850</xdr:colOff>
                    <xdr:row>39</xdr:row>
                    <xdr:rowOff>146050</xdr:rowOff>
                  </to>
                </anchor>
              </controlPr>
            </control>
          </mc:Choice>
        </mc:AlternateContent>
        <mc:AlternateContent xmlns:mc="http://schemas.openxmlformats.org/markup-compatibility/2006">
          <mc:Choice Requires="x14">
            <control shapeId="13317" r:id="rId9" name="Check Box 5">
              <controlPr defaultSize="0" autoFill="0" autoLine="0" autoPict="0">
                <anchor moveWithCells="1">
                  <from>
                    <xdr:col>2</xdr:col>
                    <xdr:colOff>514350</xdr:colOff>
                    <xdr:row>38</xdr:row>
                    <xdr:rowOff>95250</xdr:rowOff>
                  </from>
                  <to>
                    <xdr:col>4</xdr:col>
                    <xdr:colOff>603250</xdr:colOff>
                    <xdr:row>40</xdr:row>
                    <xdr:rowOff>19050</xdr:rowOff>
                  </to>
                </anchor>
              </controlPr>
            </control>
          </mc:Choice>
        </mc:AlternateContent>
        <mc:AlternateContent xmlns:mc="http://schemas.openxmlformats.org/markup-compatibility/2006">
          <mc:Choice Requires="x14">
            <control shapeId="13318" r:id="rId10" name="Check Box 6">
              <controlPr defaultSize="0" autoFill="0" autoLine="0" autoPict="0">
                <anchor moveWithCells="1">
                  <from>
                    <xdr:col>1</xdr:col>
                    <xdr:colOff>508000</xdr:colOff>
                    <xdr:row>41</xdr:row>
                    <xdr:rowOff>50800</xdr:rowOff>
                  </from>
                  <to>
                    <xdr:col>1</xdr:col>
                    <xdr:colOff>2228850</xdr:colOff>
                    <xdr:row>42</xdr:row>
                    <xdr:rowOff>146050</xdr:rowOff>
                  </to>
                </anchor>
              </controlPr>
            </control>
          </mc:Choice>
        </mc:AlternateContent>
        <mc:AlternateContent xmlns:mc="http://schemas.openxmlformats.org/markup-compatibility/2006">
          <mc:Choice Requires="x14">
            <control shapeId="13319" r:id="rId11" name="Check Box 7">
              <controlPr defaultSize="0" autoFill="0" autoLine="0" autoPict="0">
                <anchor moveWithCells="1">
                  <from>
                    <xdr:col>0</xdr:col>
                    <xdr:colOff>590550</xdr:colOff>
                    <xdr:row>41</xdr:row>
                    <xdr:rowOff>50800</xdr:rowOff>
                  </from>
                  <to>
                    <xdr:col>0</xdr:col>
                    <xdr:colOff>1981200</xdr:colOff>
                    <xdr:row>42</xdr:row>
                    <xdr:rowOff>146050</xdr:rowOff>
                  </to>
                </anchor>
              </controlPr>
            </control>
          </mc:Choice>
        </mc:AlternateContent>
        <mc:AlternateContent xmlns:mc="http://schemas.openxmlformats.org/markup-compatibility/2006">
          <mc:Choice Requires="x14">
            <control shapeId="13320" r:id="rId12" name="Check Box 8">
              <controlPr defaultSize="0" autoFill="0" autoLine="0" autoPict="0">
                <anchor moveWithCells="1">
                  <from>
                    <xdr:col>0</xdr:col>
                    <xdr:colOff>38100</xdr:colOff>
                    <xdr:row>19</xdr:row>
                    <xdr:rowOff>342900</xdr:rowOff>
                  </from>
                  <to>
                    <xdr:col>0</xdr:col>
                    <xdr:colOff>1403350</xdr:colOff>
                    <xdr:row>21</xdr:row>
                    <xdr:rowOff>57150</xdr:rowOff>
                  </to>
                </anchor>
              </controlPr>
            </control>
          </mc:Choice>
        </mc:AlternateContent>
        <mc:AlternateContent xmlns:mc="http://schemas.openxmlformats.org/markup-compatibility/2006">
          <mc:Choice Requires="x14">
            <control shapeId="13321" r:id="rId13" name="Check Box 9">
              <controlPr defaultSize="0" autoFill="0" autoLine="0" autoPict="0">
                <anchor moveWithCells="1">
                  <from>
                    <xdr:col>0</xdr:col>
                    <xdr:colOff>38100</xdr:colOff>
                    <xdr:row>21</xdr:row>
                    <xdr:rowOff>146050</xdr:rowOff>
                  </from>
                  <to>
                    <xdr:col>0</xdr:col>
                    <xdr:colOff>1403350</xdr:colOff>
                    <xdr:row>23</xdr:row>
                    <xdr:rowOff>76200</xdr:rowOff>
                  </to>
                </anchor>
              </controlPr>
            </control>
          </mc:Choice>
        </mc:AlternateContent>
        <mc:AlternateContent xmlns:mc="http://schemas.openxmlformats.org/markup-compatibility/2006">
          <mc:Choice Requires="x14">
            <control shapeId="13322" r:id="rId14" name="Check Box 10">
              <controlPr defaultSize="0" autoFill="0" autoLine="0" autoPict="0">
                <anchor moveWithCells="1">
                  <from>
                    <xdr:col>0</xdr:col>
                    <xdr:colOff>38100</xdr:colOff>
                    <xdr:row>20</xdr:row>
                    <xdr:rowOff>133350</xdr:rowOff>
                  </from>
                  <to>
                    <xdr:col>0</xdr:col>
                    <xdr:colOff>1403350</xdr:colOff>
                    <xdr:row>22</xdr:row>
                    <xdr:rowOff>69850</xdr:rowOff>
                  </to>
                </anchor>
              </controlPr>
            </control>
          </mc:Choice>
        </mc:AlternateContent>
        <mc:AlternateContent xmlns:mc="http://schemas.openxmlformats.org/markup-compatibility/2006">
          <mc:Choice Requires="x14">
            <control shapeId="13323" r:id="rId15" name="Check Box 11">
              <controlPr defaultSize="0" autoFill="0" autoLine="0" autoPict="0">
                <anchor moveWithCells="1">
                  <from>
                    <xdr:col>1</xdr:col>
                    <xdr:colOff>933450</xdr:colOff>
                    <xdr:row>20</xdr:row>
                    <xdr:rowOff>133350</xdr:rowOff>
                  </from>
                  <to>
                    <xdr:col>1</xdr:col>
                    <xdr:colOff>2298700</xdr:colOff>
                    <xdr:row>22</xdr:row>
                    <xdr:rowOff>69850</xdr:rowOff>
                  </to>
                </anchor>
              </controlPr>
            </control>
          </mc:Choice>
        </mc:AlternateContent>
        <mc:AlternateContent xmlns:mc="http://schemas.openxmlformats.org/markup-compatibility/2006">
          <mc:Choice Requires="x14">
            <control shapeId="13324" r:id="rId16" name="Check Box 12">
              <controlPr defaultSize="0" autoFill="0" autoLine="0" autoPict="0">
                <anchor moveWithCells="1">
                  <from>
                    <xdr:col>1</xdr:col>
                    <xdr:colOff>933450</xdr:colOff>
                    <xdr:row>19</xdr:row>
                    <xdr:rowOff>355600</xdr:rowOff>
                  </from>
                  <to>
                    <xdr:col>1</xdr:col>
                    <xdr:colOff>2298700</xdr:colOff>
                    <xdr:row>21</xdr:row>
                    <xdr:rowOff>69850</xdr:rowOff>
                  </to>
                </anchor>
              </controlPr>
            </control>
          </mc:Choice>
        </mc:AlternateContent>
        <mc:AlternateContent xmlns:mc="http://schemas.openxmlformats.org/markup-compatibility/2006">
          <mc:Choice Requires="x14">
            <control shapeId="13325" r:id="rId17" name="Check Box 13">
              <controlPr defaultSize="0" autoFill="0" autoLine="0" autoPict="0">
                <anchor moveWithCells="1">
                  <from>
                    <xdr:col>1</xdr:col>
                    <xdr:colOff>933450</xdr:colOff>
                    <xdr:row>21</xdr:row>
                    <xdr:rowOff>152400</xdr:rowOff>
                  </from>
                  <to>
                    <xdr:col>1</xdr:col>
                    <xdr:colOff>2298700</xdr:colOff>
                    <xdr:row>23</xdr:row>
                    <xdr:rowOff>88900</xdr:rowOff>
                  </to>
                </anchor>
              </controlPr>
            </control>
          </mc:Choice>
        </mc:AlternateContent>
        <mc:AlternateContent xmlns:mc="http://schemas.openxmlformats.org/markup-compatibility/2006">
          <mc:Choice Requires="x14">
            <control shapeId="13326" r:id="rId18" name="Check Box 14">
              <controlPr defaultSize="0" autoFill="0" autoLine="0" autoPict="0">
                <anchor moveWithCells="1">
                  <from>
                    <xdr:col>1</xdr:col>
                    <xdr:colOff>0</xdr:colOff>
                    <xdr:row>15</xdr:row>
                    <xdr:rowOff>12700</xdr:rowOff>
                  </from>
                  <to>
                    <xdr:col>1</xdr:col>
                    <xdr:colOff>527050</xdr:colOff>
                    <xdr:row>15</xdr:row>
                    <xdr:rowOff>222250</xdr:rowOff>
                  </to>
                </anchor>
              </controlPr>
            </control>
          </mc:Choice>
        </mc:AlternateContent>
        <mc:AlternateContent xmlns:mc="http://schemas.openxmlformats.org/markup-compatibility/2006">
          <mc:Choice Requires="x14">
            <control shapeId="13327" r:id="rId19" name="Label 15">
              <controlPr defaultSize="0" autoFill="0" autoLine="0" autoPict="0">
                <anchor moveWithCells="1" sizeWithCells="1">
                  <from>
                    <xdr:col>1</xdr:col>
                    <xdr:colOff>31750</xdr:colOff>
                    <xdr:row>15</xdr:row>
                    <xdr:rowOff>203200</xdr:rowOff>
                  </from>
                  <to>
                    <xdr:col>1</xdr:col>
                    <xdr:colOff>971550</xdr:colOff>
                    <xdr:row>16</xdr:row>
                    <xdr:rowOff>95250</xdr:rowOff>
                  </to>
                </anchor>
              </controlPr>
            </control>
          </mc:Choice>
        </mc:AlternateContent>
        <mc:AlternateContent xmlns:mc="http://schemas.openxmlformats.org/markup-compatibility/2006">
          <mc:Choice Requires="x14">
            <control shapeId="13328" r:id="rId20" name="Check Box 16">
              <controlPr defaultSize="0" autoFill="0" autoLine="0" autoPict="0">
                <anchor moveWithCells="1">
                  <from>
                    <xdr:col>1</xdr:col>
                    <xdr:colOff>1631950</xdr:colOff>
                    <xdr:row>15</xdr:row>
                    <xdr:rowOff>0</xdr:rowOff>
                  </from>
                  <to>
                    <xdr:col>1</xdr:col>
                    <xdr:colOff>2241550</xdr:colOff>
                    <xdr:row>15</xdr:row>
                    <xdr:rowOff>222250</xdr:rowOff>
                  </to>
                </anchor>
              </controlPr>
            </control>
          </mc:Choice>
        </mc:AlternateContent>
        <mc:AlternateContent xmlns:mc="http://schemas.openxmlformats.org/markup-compatibility/2006">
          <mc:Choice Requires="x14">
            <control shapeId="13329" r:id="rId21" name="Label 17">
              <controlPr defaultSize="0" autoFill="0" autoLine="0" autoPict="0">
                <anchor moveWithCells="1" sizeWithCells="1">
                  <from>
                    <xdr:col>1</xdr:col>
                    <xdr:colOff>1638300</xdr:colOff>
                    <xdr:row>15</xdr:row>
                    <xdr:rowOff>190500</xdr:rowOff>
                  </from>
                  <to>
                    <xdr:col>2</xdr:col>
                    <xdr:colOff>488950</xdr:colOff>
                    <xdr:row>16</xdr:row>
                    <xdr:rowOff>95250</xdr:rowOff>
                  </to>
                </anchor>
              </controlPr>
            </control>
          </mc:Choice>
        </mc:AlternateContent>
        <mc:AlternateContent xmlns:mc="http://schemas.openxmlformats.org/markup-compatibility/2006">
          <mc:Choice Requires="x14">
            <control shapeId="13330" r:id="rId22" name="Check Box 18">
              <controlPr defaultSize="0" autoFill="0" autoLine="0" autoPict="0">
                <anchor moveWithCells="1">
                  <from>
                    <xdr:col>3</xdr:col>
                    <xdr:colOff>431800</xdr:colOff>
                    <xdr:row>15</xdr:row>
                    <xdr:rowOff>12700</xdr:rowOff>
                  </from>
                  <to>
                    <xdr:col>4</xdr:col>
                    <xdr:colOff>114300</xdr:colOff>
                    <xdr:row>15</xdr:row>
                    <xdr:rowOff>241300</xdr:rowOff>
                  </to>
                </anchor>
              </controlPr>
            </control>
          </mc:Choice>
        </mc:AlternateContent>
        <mc:AlternateContent xmlns:mc="http://schemas.openxmlformats.org/markup-compatibility/2006">
          <mc:Choice Requires="x14">
            <control shapeId="13331" r:id="rId23" name="Check Box 19">
              <controlPr defaultSize="0" autoFill="0" autoLine="0" autoPict="0">
                <anchor moveWithCells="1">
                  <from>
                    <xdr:col>4</xdr:col>
                    <xdr:colOff>914400</xdr:colOff>
                    <xdr:row>15</xdr:row>
                    <xdr:rowOff>19050</xdr:rowOff>
                  </from>
                  <to>
                    <xdr:col>4</xdr:col>
                    <xdr:colOff>1555750</xdr:colOff>
                    <xdr:row>15</xdr:row>
                    <xdr:rowOff>260350</xdr:rowOff>
                  </to>
                </anchor>
              </controlPr>
            </control>
          </mc:Choice>
        </mc:AlternateContent>
        <mc:AlternateContent xmlns:mc="http://schemas.openxmlformats.org/markup-compatibility/2006">
          <mc:Choice Requires="x14">
            <control shapeId="13332" r:id="rId24" name="Label 20">
              <controlPr defaultSize="0" autoFill="0" autoLine="0" autoPict="0">
                <anchor moveWithCells="1" sizeWithCells="1">
                  <from>
                    <xdr:col>4</xdr:col>
                    <xdr:colOff>971550</xdr:colOff>
                    <xdr:row>15</xdr:row>
                    <xdr:rowOff>241300</xdr:rowOff>
                  </from>
                  <to>
                    <xdr:col>4</xdr:col>
                    <xdr:colOff>2222500</xdr:colOff>
                    <xdr:row>16</xdr:row>
                    <xdr:rowOff>165100</xdr:rowOff>
                  </to>
                </anchor>
              </controlPr>
            </control>
          </mc:Choice>
        </mc:AlternateContent>
        <mc:AlternateContent xmlns:mc="http://schemas.openxmlformats.org/markup-compatibility/2006">
          <mc:Choice Requires="x14">
            <control shapeId="13333" r:id="rId25" name="Label 21">
              <controlPr defaultSize="0" autoFill="0" autoLine="0" autoPict="0">
                <anchor moveWithCells="1" sizeWithCells="1">
                  <from>
                    <xdr:col>3</xdr:col>
                    <xdr:colOff>476250</xdr:colOff>
                    <xdr:row>15</xdr:row>
                    <xdr:rowOff>241300</xdr:rowOff>
                  </from>
                  <to>
                    <xdr:col>4</xdr:col>
                    <xdr:colOff>641350</xdr:colOff>
                    <xdr:row>16</xdr:row>
                    <xdr:rowOff>146050</xdr:rowOff>
                  </to>
                </anchor>
              </controlPr>
            </control>
          </mc:Choice>
        </mc:AlternateContent>
        <mc:AlternateContent xmlns:mc="http://schemas.openxmlformats.org/markup-compatibility/2006">
          <mc:Choice Requires="x14">
            <control shapeId="13334" r:id="rId26" name="Check Box 22">
              <controlPr defaultSize="0" autoFill="0" autoLine="0" autoPict="0" altText="Please check box for SUNY Approval">
                <anchor moveWithCells="1">
                  <from>
                    <xdr:col>0</xdr:col>
                    <xdr:colOff>2889250</xdr:colOff>
                    <xdr:row>26</xdr:row>
                    <xdr:rowOff>133350</xdr:rowOff>
                  </from>
                  <to>
                    <xdr:col>1</xdr:col>
                    <xdr:colOff>1117600</xdr:colOff>
                    <xdr:row>28</xdr:row>
                    <xdr:rowOff>31750</xdr:rowOff>
                  </to>
                </anchor>
              </controlPr>
            </control>
          </mc:Choice>
        </mc:AlternateContent>
        <mc:AlternateContent xmlns:mc="http://schemas.openxmlformats.org/markup-compatibility/2006">
          <mc:Choice Requires="x14">
            <control shapeId="13335" r:id="rId27" name="Check Box 23">
              <controlPr defaultSize="0" autoFill="0" autoLine="0" autoPict="0">
                <anchor moveWithCells="1">
                  <from>
                    <xdr:col>1</xdr:col>
                    <xdr:colOff>19050</xdr:colOff>
                    <xdr:row>45</xdr:row>
                    <xdr:rowOff>184150</xdr:rowOff>
                  </from>
                  <to>
                    <xdr:col>1</xdr:col>
                    <xdr:colOff>546100</xdr:colOff>
                    <xdr:row>47</xdr:row>
                    <xdr:rowOff>12700</xdr:rowOff>
                  </to>
                </anchor>
              </controlPr>
            </control>
          </mc:Choice>
        </mc:AlternateContent>
        <mc:AlternateContent xmlns:mc="http://schemas.openxmlformats.org/markup-compatibility/2006">
          <mc:Choice Requires="x14">
            <control shapeId="13336" r:id="rId28" name="Check Box 24">
              <controlPr defaultSize="0" autoFill="0" autoLine="0" autoPict="0">
                <anchor moveWithCells="1">
                  <from>
                    <xdr:col>1</xdr:col>
                    <xdr:colOff>812800</xdr:colOff>
                    <xdr:row>45</xdr:row>
                    <xdr:rowOff>184150</xdr:rowOff>
                  </from>
                  <to>
                    <xdr:col>1</xdr:col>
                    <xdr:colOff>1333500</xdr:colOff>
                    <xdr:row>47</xdr:row>
                    <xdr:rowOff>12700</xdr:rowOff>
                  </to>
                </anchor>
              </controlPr>
            </control>
          </mc:Choice>
        </mc:AlternateContent>
        <mc:AlternateContent xmlns:mc="http://schemas.openxmlformats.org/markup-compatibility/2006">
          <mc:Choice Requires="x14">
            <control shapeId="13337" r:id="rId29" name="Check Box 25">
              <controlPr defaultSize="0" autoFill="0" autoLine="0" autoPict="0">
                <anchor moveWithCells="1">
                  <from>
                    <xdr:col>0</xdr:col>
                    <xdr:colOff>2908300</xdr:colOff>
                    <xdr:row>52</xdr:row>
                    <xdr:rowOff>0</xdr:rowOff>
                  </from>
                  <to>
                    <xdr:col>1</xdr:col>
                    <xdr:colOff>495300</xdr:colOff>
                    <xdr:row>53</xdr:row>
                    <xdr:rowOff>31750</xdr:rowOff>
                  </to>
                </anchor>
              </controlPr>
            </control>
          </mc:Choice>
        </mc:AlternateContent>
        <mc:AlternateContent xmlns:mc="http://schemas.openxmlformats.org/markup-compatibility/2006">
          <mc:Choice Requires="x14">
            <control shapeId="13338" r:id="rId30" name="Check Box 26">
              <controlPr defaultSize="0" autoFill="0" autoLine="0" autoPict="0">
                <anchor moveWithCells="1">
                  <from>
                    <xdr:col>1</xdr:col>
                    <xdr:colOff>762000</xdr:colOff>
                    <xdr:row>52</xdr:row>
                    <xdr:rowOff>0</xdr:rowOff>
                  </from>
                  <to>
                    <xdr:col>1</xdr:col>
                    <xdr:colOff>1289050</xdr:colOff>
                    <xdr:row>53</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'Change Type'!$A$7:$A$11</xm:f>
          </x14:formula1>
          <xm:sqref>B5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zoomScale="90" zoomScaleNormal="90" workbookViewId="0">
      <selection activeCell="B16" sqref="B16"/>
    </sheetView>
  </sheetViews>
  <sheetFormatPr defaultColWidth="9.1796875" defaultRowHeight="14.5" x14ac:dyDescent="0.35"/>
  <cols>
    <col min="1" max="1" width="1.7265625" style="259" customWidth="1"/>
    <col min="2" max="2" width="36.26953125" style="259" customWidth="1"/>
    <col min="3" max="3" width="1.7265625" style="259" customWidth="1"/>
    <col min="4" max="5" width="18.7265625" style="258" customWidth="1"/>
    <col min="6" max="6" width="1.7265625" style="259" customWidth="1"/>
    <col min="7" max="16384" width="9.1796875" style="258"/>
  </cols>
  <sheetData>
    <row r="1" spans="1:7" ht="21" customHeight="1" x14ac:dyDescent="0.5">
      <c r="A1" s="394" t="s">
        <v>64</v>
      </c>
      <c r="B1" s="394"/>
      <c r="C1" s="394"/>
      <c r="D1" s="394"/>
      <c r="E1" s="394"/>
      <c r="F1" s="394"/>
      <c r="G1" s="280"/>
    </row>
    <row r="2" spans="1:7" ht="18.75" customHeight="1" x14ac:dyDescent="0.5">
      <c r="A2" s="394" t="s">
        <v>241</v>
      </c>
      <c r="B2" s="394"/>
      <c r="C2" s="394"/>
      <c r="D2" s="394"/>
      <c r="E2" s="394"/>
      <c r="F2" s="394"/>
      <c r="G2" s="279"/>
    </row>
    <row r="3" spans="1:7" s="273" customFormat="1" ht="21" x14ac:dyDescent="0.5">
      <c r="A3" s="414"/>
      <c r="B3" s="414"/>
      <c r="C3" s="414"/>
      <c r="D3" s="414"/>
      <c r="E3" s="414"/>
      <c r="F3" s="414"/>
      <c r="G3" s="81"/>
    </row>
    <row r="4" spans="1:7" ht="21" customHeight="1" x14ac:dyDescent="0.5">
      <c r="A4" s="278" t="s">
        <v>71</v>
      </c>
      <c r="B4" s="277"/>
      <c r="C4" s="395"/>
      <c r="D4" s="396" t="str">
        <f>'University Fee Cover'!B5</f>
        <v>Select:</v>
      </c>
      <c r="E4" s="396"/>
      <c r="F4" s="396"/>
    </row>
    <row r="5" spans="1:7" ht="15" thickBot="1" x14ac:dyDescent="0.4">
      <c r="A5" s="413"/>
      <c r="B5" s="413"/>
      <c r="C5" s="413"/>
      <c r="D5" s="413"/>
      <c r="E5" s="413"/>
      <c r="F5" s="413"/>
    </row>
    <row r="6" spans="1:7" ht="9" customHeight="1" thickBot="1" x14ac:dyDescent="0.4">
      <c r="A6" s="411"/>
      <c r="B6" s="412"/>
      <c r="C6" s="412"/>
      <c r="D6" s="412"/>
      <c r="E6" s="412"/>
      <c r="F6" s="412"/>
    </row>
    <row r="7" spans="1:7" ht="45" customHeight="1" x14ac:dyDescent="0.35">
      <c r="A7" s="275"/>
      <c r="B7" s="276" t="s">
        <v>148</v>
      </c>
      <c r="C7" s="275"/>
      <c r="D7" s="397" t="str">
        <f>'University Fee Cover'!B4</f>
        <v>Name</v>
      </c>
      <c r="E7" s="398"/>
      <c r="F7" s="274"/>
      <c r="G7" s="273"/>
    </row>
    <row r="8" spans="1:7" ht="129" customHeight="1" x14ac:dyDescent="0.35">
      <c r="A8" s="270"/>
      <c r="B8" s="271" t="s">
        <v>147</v>
      </c>
      <c r="C8" s="270"/>
      <c r="D8" s="399">
        <f>'University Fee Cover'!B13</f>
        <v>0</v>
      </c>
      <c r="E8" s="400"/>
      <c r="F8" s="269"/>
      <c r="G8" s="272"/>
    </row>
    <row r="9" spans="1:7" x14ac:dyDescent="0.35">
      <c r="A9" s="270"/>
      <c r="B9" s="271" t="s">
        <v>146</v>
      </c>
      <c r="C9" s="270"/>
      <c r="D9" s="399">
        <f>'University Fee Cover'!B8</f>
        <v>0</v>
      </c>
      <c r="E9" s="400"/>
      <c r="F9" s="269"/>
    </row>
    <row r="10" spans="1:7" ht="15" thickBot="1" x14ac:dyDescent="0.4">
      <c r="A10" s="270"/>
      <c r="B10" s="271" t="s">
        <v>145</v>
      </c>
      <c r="C10" s="270"/>
      <c r="D10" s="401">
        <f>'University Fee Cover'!E8</f>
        <v>0</v>
      </c>
      <c r="E10" s="402"/>
      <c r="F10" s="269"/>
    </row>
    <row r="11" spans="1:7" x14ac:dyDescent="0.35">
      <c r="A11" s="267"/>
      <c r="B11" s="268" t="s">
        <v>144</v>
      </c>
      <c r="C11" s="267"/>
      <c r="D11" s="403" t="e">
        <f>'Summary by Component'!I65</f>
        <v>#DIV/0!</v>
      </c>
      <c r="E11" s="404"/>
      <c r="F11" s="266"/>
    </row>
    <row r="12" spans="1:7" x14ac:dyDescent="0.35">
      <c r="A12" s="263"/>
      <c r="B12" s="265" t="s">
        <v>20</v>
      </c>
      <c r="C12" s="263"/>
      <c r="D12" s="405" t="e">
        <f>-'Summary by Component'!I76</f>
        <v>#DIV/0!</v>
      </c>
      <c r="E12" s="406"/>
      <c r="F12" s="262"/>
    </row>
    <row r="13" spans="1:7" x14ac:dyDescent="0.35">
      <c r="A13" s="263"/>
      <c r="B13" s="265" t="s">
        <v>143</v>
      </c>
      <c r="C13" s="263"/>
      <c r="D13" s="407" t="e">
        <f>'Summary by Component'!H80+'Summary by Component'!H81+'Summary by Component'!H82</f>
        <v>#DIV/0!</v>
      </c>
      <c r="E13" s="408"/>
      <c r="F13" s="262"/>
    </row>
    <row r="14" spans="1:7" x14ac:dyDescent="0.35">
      <c r="A14" s="263"/>
      <c r="B14" s="265" t="s">
        <v>142</v>
      </c>
      <c r="C14" s="263"/>
      <c r="D14" s="407" t="e">
        <f>'Summary by Component'!H86</f>
        <v>#DIV/0!</v>
      </c>
      <c r="E14" s="408"/>
      <c r="F14" s="262"/>
    </row>
    <row r="15" spans="1:7" s="302" customFormat="1" x14ac:dyDescent="0.35">
      <c r="A15" s="263"/>
      <c r="B15" s="683" t="s">
        <v>141</v>
      </c>
      <c r="C15" s="684"/>
      <c r="D15" s="685" t="e">
        <f>D13+D14</f>
        <v>#DIV/0!</v>
      </c>
      <c r="E15" s="686"/>
      <c r="F15" s="262"/>
    </row>
    <row r="16" spans="1:7" ht="15" thickBot="1" x14ac:dyDescent="0.4">
      <c r="A16" s="263"/>
      <c r="B16" s="264" t="s">
        <v>429</v>
      </c>
      <c r="C16" s="472"/>
      <c r="D16" s="687"/>
      <c r="E16" s="688"/>
      <c r="F16" s="262"/>
    </row>
    <row r="17" spans="1:6" ht="113.25" customHeight="1" thickBot="1" x14ac:dyDescent="0.4">
      <c r="A17" s="261"/>
      <c r="B17" s="468" t="s">
        <v>140</v>
      </c>
      <c r="C17" s="469"/>
      <c r="D17" s="470"/>
      <c r="E17" s="471"/>
      <c r="F17" s="260"/>
    </row>
    <row r="18" spans="1:6" ht="9" customHeight="1" thickBot="1" x14ac:dyDescent="0.4">
      <c r="A18" s="409"/>
      <c r="B18" s="410"/>
      <c r="C18" s="410"/>
      <c r="D18" s="410"/>
      <c r="E18" s="410"/>
      <c r="F18" s="410"/>
    </row>
  </sheetData>
  <mergeCells count="1">
    <mergeCell ref="D16:E16"/>
  </mergeCells>
  <printOptions horizontalCentered="1"/>
  <pageMargins left="0.7" right="0.7" top="0.75" bottom="0.75" header="0.3" footer="0.3"/>
  <pageSetup orientation="portrait" r:id="rId1"/>
  <headerFooter scaleWithDoc="0">
    <oddFooter>&amp;L&amp;9&amp;D&amp;C&amp;9Financial Management&amp;R&amp;9&amp;A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opLeftCell="A13" zoomScale="87" zoomScaleNormal="87" workbookViewId="0">
      <selection activeCell="C15" sqref="C15"/>
    </sheetView>
  </sheetViews>
  <sheetFormatPr defaultColWidth="9.1796875" defaultRowHeight="15.5" x14ac:dyDescent="0.35"/>
  <cols>
    <col min="1" max="1" width="37.7265625" style="80" customWidth="1"/>
    <col min="2" max="2" width="14.7265625" style="80" customWidth="1"/>
    <col min="3" max="3" width="29.54296875" style="80" customWidth="1"/>
    <col min="4" max="4" width="9.1796875" style="80"/>
    <col min="5" max="5" width="17.54296875" style="80" customWidth="1"/>
    <col min="6" max="10" width="9.1796875" style="80"/>
    <col min="11" max="11" width="12.7265625" style="80" bestFit="1" customWidth="1"/>
    <col min="12" max="16384" width="9.1796875" style="80"/>
  </cols>
  <sheetData>
    <row r="1" spans="1:5" ht="21.75" customHeight="1" x14ac:dyDescent="0.5">
      <c r="A1" s="394" t="s">
        <v>64</v>
      </c>
      <c r="B1" s="394"/>
      <c r="C1" s="394"/>
      <c r="D1" s="394"/>
      <c r="E1" s="394"/>
    </row>
    <row r="2" spans="1:5" ht="15" customHeight="1" x14ac:dyDescent="0.45">
      <c r="A2" s="304" t="s">
        <v>242</v>
      </c>
      <c r="B2" s="304"/>
      <c r="C2" s="304"/>
      <c r="D2" s="304"/>
      <c r="E2" s="304"/>
    </row>
    <row r="3" spans="1:5" x14ac:dyDescent="0.35">
      <c r="A3" s="81"/>
      <c r="B3" s="81"/>
      <c r="C3" s="81"/>
      <c r="D3" s="81"/>
      <c r="E3" s="81"/>
    </row>
    <row r="4" spans="1:5" ht="33.75" customHeight="1" x14ac:dyDescent="0.45">
      <c r="A4" s="77" t="s">
        <v>165</v>
      </c>
      <c r="B4" s="415" t="str">
        <f>'University Fee Cover'!B4:E4</f>
        <v>Name</v>
      </c>
      <c r="C4" s="415"/>
      <c r="D4" s="415"/>
      <c r="E4" s="415"/>
    </row>
    <row r="5" spans="1:5" ht="33.75" customHeight="1" x14ac:dyDescent="0.45">
      <c r="A5" s="77" t="s">
        <v>71</v>
      </c>
      <c r="B5" s="356" t="str">
        <f>'University Fee Cover'!B5:E5</f>
        <v>Select:</v>
      </c>
      <c r="C5" s="356"/>
      <c r="D5" s="356"/>
      <c r="E5" s="356"/>
    </row>
    <row r="6" spans="1:5" ht="18" customHeight="1" x14ac:dyDescent="0.45">
      <c r="A6" s="82"/>
      <c r="B6" s="78"/>
      <c r="C6" s="78"/>
      <c r="D6" s="79"/>
      <c r="E6" s="79"/>
    </row>
    <row r="7" spans="1:5" ht="20.149999999999999" customHeight="1" x14ac:dyDescent="0.45">
      <c r="A7" s="118" t="s">
        <v>63</v>
      </c>
      <c r="B7" s="121"/>
      <c r="C7" s="121"/>
      <c r="D7" s="121"/>
      <c r="E7" s="121"/>
    </row>
    <row r="8" spans="1:5" ht="16" thickBot="1" x14ac:dyDescent="0.4"/>
    <row r="9" spans="1:5" x14ac:dyDescent="0.35">
      <c r="A9" s="416" t="s">
        <v>9</v>
      </c>
      <c r="B9" s="417"/>
      <c r="C9" s="417"/>
      <c r="D9" s="417"/>
      <c r="E9" s="418"/>
    </row>
    <row r="10" spans="1:5" x14ac:dyDescent="0.35">
      <c r="A10" s="419" t="s">
        <v>243</v>
      </c>
      <c r="B10" s="420"/>
      <c r="C10" s="420"/>
      <c r="D10" s="420"/>
      <c r="E10" s="421"/>
    </row>
    <row r="11" spans="1:5" x14ac:dyDescent="0.35">
      <c r="A11" s="86"/>
      <c r="B11" s="87"/>
      <c r="C11" s="87"/>
      <c r="D11" s="87"/>
      <c r="E11" s="88"/>
    </row>
    <row r="12" spans="1:5" ht="19.5" customHeight="1" x14ac:dyDescent="0.35">
      <c r="A12" s="94" t="s">
        <v>11</v>
      </c>
      <c r="B12" s="83"/>
      <c r="C12" s="84"/>
      <c r="D12" s="91"/>
      <c r="E12" s="93"/>
    </row>
    <row r="13" spans="1:5" ht="19.5" customHeight="1" x14ac:dyDescent="0.35">
      <c r="A13" s="95" t="s">
        <v>413</v>
      </c>
      <c r="B13" s="83" t="s">
        <v>28</v>
      </c>
      <c r="C13" s="90"/>
      <c r="D13" s="91" t="s">
        <v>10</v>
      </c>
      <c r="E13" s="92"/>
    </row>
    <row r="14" spans="1:5" ht="19.5" customHeight="1" x14ac:dyDescent="0.35">
      <c r="A14" s="95"/>
      <c r="B14" s="83"/>
      <c r="C14" s="90"/>
      <c r="D14" s="91"/>
      <c r="E14" s="93"/>
    </row>
    <row r="15" spans="1:5" ht="19.5" customHeight="1" x14ac:dyDescent="0.35">
      <c r="A15" s="95" t="s">
        <v>12</v>
      </c>
      <c r="B15" s="83" t="s">
        <v>28</v>
      </c>
      <c r="C15" s="90"/>
      <c r="D15" s="91" t="s">
        <v>10</v>
      </c>
      <c r="E15" s="92"/>
    </row>
    <row r="16" spans="1:5" ht="19.5" customHeight="1" x14ac:dyDescent="0.35">
      <c r="A16" s="95"/>
      <c r="B16" s="83"/>
      <c r="C16" s="90"/>
      <c r="D16" s="91"/>
      <c r="E16" s="93"/>
    </row>
    <row r="17" spans="1:5" ht="19.5" customHeight="1" x14ac:dyDescent="0.35">
      <c r="A17" s="95" t="s">
        <v>401</v>
      </c>
      <c r="B17" s="83" t="s">
        <v>28</v>
      </c>
      <c r="C17" s="90" t="s">
        <v>402</v>
      </c>
      <c r="D17" s="91" t="s">
        <v>10</v>
      </c>
      <c r="E17" s="92"/>
    </row>
    <row r="18" spans="1:5" ht="19.5" customHeight="1" x14ac:dyDescent="0.35">
      <c r="A18" s="95"/>
      <c r="B18" s="83"/>
      <c r="C18" s="90"/>
      <c r="D18" s="91"/>
      <c r="E18" s="93"/>
    </row>
    <row r="19" spans="1:5" ht="19.5" customHeight="1" x14ac:dyDescent="0.35">
      <c r="A19" s="89"/>
      <c r="B19" s="83"/>
      <c r="C19" s="84"/>
      <c r="D19" s="91"/>
      <c r="E19" s="96"/>
    </row>
    <row r="20" spans="1:5" ht="19.5" customHeight="1" x14ac:dyDescent="0.35">
      <c r="A20" s="97" t="s">
        <v>13</v>
      </c>
      <c r="B20" s="98" t="s">
        <v>28</v>
      </c>
      <c r="C20" s="99" t="s">
        <v>127</v>
      </c>
      <c r="D20" s="100" t="s">
        <v>10</v>
      </c>
      <c r="E20" s="101"/>
    </row>
    <row r="21" spans="1:5" ht="19.5" customHeight="1" x14ac:dyDescent="0.35">
      <c r="A21" s="97"/>
      <c r="B21" s="98"/>
      <c r="C21" s="99"/>
      <c r="D21" s="100"/>
      <c r="E21" s="103"/>
    </row>
    <row r="22" spans="1:5" ht="19.5" customHeight="1" x14ac:dyDescent="0.35">
      <c r="A22" s="97" t="s">
        <v>21</v>
      </c>
      <c r="B22" s="98" t="s">
        <v>28</v>
      </c>
      <c r="C22" s="99" t="s">
        <v>128</v>
      </c>
      <c r="D22" s="100" t="s">
        <v>10</v>
      </c>
      <c r="E22" s="103"/>
    </row>
    <row r="23" spans="1:5" ht="20.149999999999999" customHeight="1" x14ac:dyDescent="0.35">
      <c r="A23" s="97"/>
      <c r="B23" s="98"/>
      <c r="C23" s="99"/>
      <c r="D23" s="100"/>
      <c r="E23" s="102"/>
    </row>
    <row r="24" spans="1:5" ht="21.75" customHeight="1" x14ac:dyDescent="0.35">
      <c r="A24" s="97" t="s">
        <v>93</v>
      </c>
      <c r="B24" s="98" t="s">
        <v>28</v>
      </c>
      <c r="C24" s="99" t="s">
        <v>411</v>
      </c>
      <c r="D24" s="100" t="s">
        <v>10</v>
      </c>
      <c r="E24" s="554"/>
    </row>
    <row r="25" spans="1:5" ht="21.75" customHeight="1" x14ac:dyDescent="0.35">
      <c r="A25" s="97"/>
      <c r="B25" s="98"/>
      <c r="C25" s="99"/>
      <c r="D25" s="100"/>
      <c r="E25" s="103"/>
    </row>
    <row r="26" spans="1:5" ht="16" thickBot="1" x14ac:dyDescent="0.4">
      <c r="A26" s="162"/>
      <c r="B26" s="163"/>
      <c r="C26" s="163"/>
      <c r="D26" s="163"/>
      <c r="E26" s="164"/>
    </row>
    <row r="29" spans="1:5" ht="20.149999999999999" customHeight="1" x14ac:dyDescent="0.35"/>
  </sheetData>
  <printOptions horizontalCentered="1"/>
  <pageMargins left="0.25" right="0.25" top="0.75" bottom="0.75" header="0.3" footer="0.3"/>
  <pageSetup scale="90" orientation="portrait" r:id="rId1"/>
  <headerFooter scaleWithDoc="0">
    <oddFooter>&amp;L&amp;9&amp;D&amp;C&amp;9Financial Management&amp;R&amp;9&amp;A</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'Change Type'!$A$1:$A$5</xm:f>
          </x14:formula1>
          <xm:sqref>B5:E5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R77"/>
  <sheetViews>
    <sheetView zoomScaleNormal="100" workbookViewId="0">
      <selection sqref="A1:G1"/>
    </sheetView>
  </sheetViews>
  <sheetFormatPr defaultColWidth="9.1796875" defaultRowHeight="12.5" x14ac:dyDescent="0.25"/>
  <cols>
    <col min="1" max="1" width="22.26953125" style="559" customWidth="1"/>
    <col min="2" max="2" width="22.1796875" style="559" customWidth="1"/>
    <col min="3" max="4" width="14.7265625" style="559" customWidth="1"/>
    <col min="5" max="5" width="19.81640625" style="559" bestFit="1" customWidth="1"/>
    <col min="6" max="6" width="14.7265625" style="559" customWidth="1"/>
    <col min="7" max="7" width="14.1796875" style="559" customWidth="1"/>
    <col min="8" max="11" width="9.1796875" style="559"/>
    <col min="12" max="12" width="15.26953125" style="559" bestFit="1" customWidth="1"/>
    <col min="13" max="13" width="10.26953125" style="559" bestFit="1" customWidth="1"/>
    <col min="14" max="15" width="9.1796875" style="559"/>
    <col min="16" max="17" width="0" style="559" hidden="1" customWidth="1"/>
    <col min="18" max="18" width="9.1796875" style="559"/>
    <col min="19" max="16384" width="9.1796875" style="486"/>
  </cols>
  <sheetData>
    <row r="1" spans="1:18" ht="17.5" customHeight="1" x14ac:dyDescent="0.35">
      <c r="A1" s="701" t="s">
        <v>244</v>
      </c>
      <c r="B1" s="701"/>
      <c r="C1" s="701"/>
      <c r="D1" s="701"/>
      <c r="E1" s="701"/>
      <c r="F1" s="701"/>
      <c r="G1" s="701"/>
      <c r="I1" s="665" t="s">
        <v>245</v>
      </c>
      <c r="P1" s="621" t="s">
        <v>246</v>
      </c>
      <c r="Q1" s="621" t="s">
        <v>247</v>
      </c>
    </row>
    <row r="2" spans="1:18" ht="16" thickBot="1" x14ac:dyDescent="0.4">
      <c r="A2" s="702" t="s">
        <v>248</v>
      </c>
      <c r="B2" s="702"/>
      <c r="C2" s="702"/>
      <c r="D2" s="702"/>
      <c r="E2" s="702"/>
      <c r="F2" s="702"/>
      <c r="G2" s="702"/>
      <c r="I2" s="664" t="s">
        <v>249</v>
      </c>
      <c r="J2" s="621"/>
      <c r="K2" s="621"/>
      <c r="L2" s="621"/>
      <c r="P2" s="621" t="s">
        <v>250</v>
      </c>
      <c r="Q2" s="621" t="s">
        <v>251</v>
      </c>
    </row>
    <row r="3" spans="1:18" ht="9.65" customHeight="1" x14ac:dyDescent="0.35">
      <c r="A3" s="662"/>
      <c r="B3" s="662"/>
      <c r="C3" s="663"/>
      <c r="D3" s="663"/>
      <c r="E3" s="663"/>
      <c r="F3" s="663"/>
      <c r="G3" s="662"/>
      <c r="Q3" s="621" t="s">
        <v>64</v>
      </c>
    </row>
    <row r="4" spans="1:18" ht="15.5" x14ac:dyDescent="0.35">
      <c r="A4" s="703" t="s">
        <v>252</v>
      </c>
      <c r="B4" s="703"/>
      <c r="C4" s="704" t="s">
        <v>64</v>
      </c>
      <c r="D4" s="704"/>
      <c r="E4" s="704"/>
      <c r="F4" s="704"/>
      <c r="Q4" s="621" t="s">
        <v>253</v>
      </c>
    </row>
    <row r="5" spans="1:18" ht="9.65" customHeight="1" x14ac:dyDescent="0.25">
      <c r="A5" s="651"/>
      <c r="B5" s="651"/>
      <c r="Q5" s="621" t="s">
        <v>254</v>
      </c>
    </row>
    <row r="6" spans="1:18" ht="16.149999999999999" customHeight="1" x14ac:dyDescent="0.25">
      <c r="A6" s="694" t="s">
        <v>255</v>
      </c>
      <c r="B6" s="694"/>
      <c r="C6" s="693">
        <f>'Student Account E-bill tab'!D36</f>
        <v>0</v>
      </c>
      <c r="D6" s="693"/>
      <c r="E6" s="693"/>
      <c r="F6" s="693"/>
      <c r="L6" s="621"/>
      <c r="M6" s="621"/>
      <c r="N6" s="661"/>
      <c r="O6" s="661"/>
      <c r="P6" s="660"/>
      <c r="Q6" s="646" t="s">
        <v>256</v>
      </c>
    </row>
    <row r="7" spans="1:18" ht="16.149999999999999" customHeight="1" x14ac:dyDescent="0.3">
      <c r="A7" s="694"/>
      <c r="B7" s="694"/>
      <c r="C7" s="693">
        <f>'Student Account E-bill tab'!E39</f>
        <v>0</v>
      </c>
      <c r="D7" s="693"/>
      <c r="E7" s="693"/>
      <c r="F7" s="693"/>
      <c r="G7" s="659"/>
      <c r="Q7" s="621" t="s">
        <v>257</v>
      </c>
    </row>
    <row r="8" spans="1:18" ht="16.149999999999999" customHeight="1" x14ac:dyDescent="0.3">
      <c r="A8" s="694"/>
      <c r="B8" s="694"/>
      <c r="C8" s="693">
        <f>'Student Account E-bill tab'!E33</f>
        <v>0</v>
      </c>
      <c r="D8" s="693"/>
      <c r="E8" s="693"/>
      <c r="F8" s="693"/>
      <c r="G8" s="659"/>
      <c r="Q8" s="621" t="s">
        <v>258</v>
      </c>
    </row>
    <row r="9" spans="1:18" ht="9.65" customHeight="1" x14ac:dyDescent="0.25">
      <c r="A9" s="651"/>
      <c r="B9" s="651"/>
      <c r="Q9" s="621" t="s">
        <v>259</v>
      </c>
    </row>
    <row r="10" spans="1:18" ht="16.149999999999999" customHeight="1" x14ac:dyDescent="0.3">
      <c r="A10" s="695" t="s">
        <v>146</v>
      </c>
      <c r="B10" s="695"/>
      <c r="C10" s="696"/>
      <c r="D10" s="696"/>
      <c r="E10" s="696"/>
      <c r="F10" s="696"/>
      <c r="G10" s="646"/>
      <c r="H10" s="621"/>
      <c r="Q10" s="621" t="s">
        <v>260</v>
      </c>
    </row>
    <row r="11" spans="1:18" ht="9.65" customHeight="1" x14ac:dyDescent="0.25">
      <c r="A11" s="651"/>
      <c r="B11" s="651"/>
      <c r="G11" s="646"/>
      <c r="H11" s="621"/>
      <c r="Q11" s="621" t="s">
        <v>261</v>
      </c>
    </row>
    <row r="12" spans="1:18" s="655" customFormat="1" ht="5.5" customHeight="1" x14ac:dyDescent="0.3">
      <c r="A12" s="650"/>
      <c r="B12" s="650"/>
      <c r="C12" s="658"/>
      <c r="D12" s="658"/>
      <c r="E12" s="658"/>
      <c r="F12" s="658"/>
      <c r="G12" s="646"/>
      <c r="H12" s="621"/>
      <c r="I12" s="621"/>
      <c r="J12" s="621"/>
      <c r="K12" s="621"/>
      <c r="L12" s="621"/>
      <c r="M12" s="621"/>
      <c r="N12" s="621"/>
      <c r="O12" s="621"/>
      <c r="P12" s="621"/>
      <c r="Q12" s="621" t="s">
        <v>262</v>
      </c>
      <c r="R12" s="621"/>
    </row>
    <row r="13" spans="1:18" s="655" customFormat="1" ht="16.149999999999999" customHeight="1" x14ac:dyDescent="0.25">
      <c r="A13" s="698" t="s">
        <v>263</v>
      </c>
      <c r="B13" s="698"/>
      <c r="C13" s="657" t="s">
        <v>246</v>
      </c>
      <c r="D13" s="656"/>
      <c r="E13" s="656"/>
      <c r="F13" s="656"/>
      <c r="G13" s="646"/>
      <c r="H13" s="621"/>
      <c r="I13" s="621"/>
      <c r="J13" s="621"/>
      <c r="K13" s="621"/>
      <c r="L13" s="621"/>
      <c r="M13" s="621"/>
      <c r="N13" s="621"/>
      <c r="O13" s="621"/>
      <c r="P13" s="621"/>
      <c r="Q13" s="621" t="s">
        <v>264</v>
      </c>
      <c r="R13" s="621"/>
    </row>
    <row r="14" spans="1:18" x14ac:dyDescent="0.25">
      <c r="A14" s="698"/>
      <c r="B14" s="698"/>
      <c r="G14" s="646"/>
      <c r="H14" s="621"/>
      <c r="Q14" s="621" t="s">
        <v>265</v>
      </c>
    </row>
    <row r="15" spans="1:18" ht="9.65" customHeight="1" x14ac:dyDescent="0.3">
      <c r="A15" s="654"/>
      <c r="B15" s="654"/>
      <c r="G15" s="646"/>
      <c r="H15" s="621"/>
      <c r="Q15" s="621"/>
    </row>
    <row r="16" spans="1:18" ht="16.149999999999999" customHeight="1" x14ac:dyDescent="0.25">
      <c r="A16" s="694" t="s">
        <v>266</v>
      </c>
      <c r="B16" s="694"/>
      <c r="C16" s="621"/>
      <c r="D16" s="621"/>
      <c r="E16" s="653"/>
      <c r="F16" s="652"/>
      <c r="Q16" s="621" t="s">
        <v>267</v>
      </c>
    </row>
    <row r="17" spans="1:17" ht="9.65" customHeight="1" x14ac:dyDescent="0.25">
      <c r="A17" s="651"/>
      <c r="B17" s="651"/>
      <c r="Q17" s="621" t="s">
        <v>268</v>
      </c>
    </row>
    <row r="18" spans="1:17" ht="16.149999999999999" customHeight="1" x14ac:dyDescent="0.3">
      <c r="A18" s="697" t="s">
        <v>269</v>
      </c>
      <c r="B18" s="697"/>
      <c r="C18" s="649" t="s">
        <v>421</v>
      </c>
      <c r="D18" s="593"/>
      <c r="E18" s="650" t="s">
        <v>270</v>
      </c>
      <c r="F18" s="649"/>
      <c r="G18" s="593"/>
      <c r="Q18" s="621" t="s">
        <v>271</v>
      </c>
    </row>
    <row r="19" spans="1:17" ht="7.15" customHeight="1" thickBot="1" x14ac:dyDescent="0.35">
      <c r="A19" s="648"/>
      <c r="B19" s="648"/>
      <c r="C19" s="647"/>
      <c r="D19" s="647"/>
      <c r="E19" s="648"/>
      <c r="F19" s="647"/>
      <c r="G19" s="647"/>
      <c r="Q19" s="621" t="s">
        <v>272</v>
      </c>
    </row>
    <row r="20" spans="1:17" ht="13" thickBot="1" x14ac:dyDescent="0.3">
      <c r="G20" s="646"/>
      <c r="Q20" s="621" t="s">
        <v>273</v>
      </c>
    </row>
    <row r="21" spans="1:17" ht="13.5" thickBot="1" x14ac:dyDescent="0.35">
      <c r="A21" s="624" t="s">
        <v>274</v>
      </c>
      <c r="B21" s="623"/>
      <c r="C21" s="645"/>
      <c r="D21" s="645"/>
      <c r="E21" s="645"/>
      <c r="F21" s="645"/>
      <c r="G21" s="645"/>
      <c r="Q21" s="621" t="s">
        <v>275</v>
      </c>
    </row>
    <row r="22" spans="1:17" x14ac:dyDescent="0.25">
      <c r="B22" s="644" t="s">
        <v>276</v>
      </c>
      <c r="C22" s="643" t="s">
        <v>277</v>
      </c>
      <c r="D22" s="643" t="s">
        <v>278</v>
      </c>
      <c r="E22" s="617" t="s">
        <v>279</v>
      </c>
      <c r="F22" s="642" t="s">
        <v>280</v>
      </c>
      <c r="G22" s="628"/>
      <c r="Q22" s="621" t="s">
        <v>281</v>
      </c>
    </row>
    <row r="23" spans="1:17" ht="13" x14ac:dyDescent="0.3">
      <c r="B23" s="641" t="s">
        <v>282</v>
      </c>
      <c r="C23" s="640" t="s">
        <v>283</v>
      </c>
      <c r="D23" s="640" t="s">
        <v>284</v>
      </c>
      <c r="E23" s="639" t="s">
        <v>283</v>
      </c>
      <c r="F23" s="638" t="s">
        <v>284</v>
      </c>
      <c r="G23" s="637" t="s">
        <v>5</v>
      </c>
      <c r="K23" s="621"/>
      <c r="Q23" s="621" t="s">
        <v>285</v>
      </c>
    </row>
    <row r="24" spans="1:17" ht="13" x14ac:dyDescent="0.3">
      <c r="B24" s="636">
        <f>'Detailed Calculation'!I8</f>
        <v>0</v>
      </c>
      <c r="C24" s="635">
        <f>'University Fee Cover'!B28</f>
        <v>0</v>
      </c>
      <c r="D24" s="635">
        <f>'University Fee Cover'!B29-'University Fee Cover'!B28</f>
        <v>0</v>
      </c>
      <c r="E24" s="634">
        <f>C24+D24</f>
        <v>0</v>
      </c>
      <c r="F24" s="482" t="e">
        <f>IFERROR((E24/C24)-1,NA())</f>
        <v>#N/A</v>
      </c>
      <c r="G24" s="627">
        <f>+B24*E24</f>
        <v>0</v>
      </c>
      <c r="Q24" s="621" t="s">
        <v>286</v>
      </c>
    </row>
    <row r="25" spans="1:17" ht="13.5" thickBot="1" x14ac:dyDescent="0.35">
      <c r="B25" s="633" t="s">
        <v>287</v>
      </c>
      <c r="C25" s="628"/>
      <c r="D25" s="632" t="s">
        <v>288</v>
      </c>
      <c r="E25" s="631">
        <v>0.13</v>
      </c>
      <c r="F25" s="628"/>
      <c r="G25" s="630">
        <f>-G24*E25</f>
        <v>0</v>
      </c>
      <c r="Q25" s="621" t="s">
        <v>289</v>
      </c>
    </row>
    <row r="26" spans="1:17" ht="13" x14ac:dyDescent="0.3">
      <c r="B26" s="629" t="s">
        <v>290</v>
      </c>
      <c r="C26" s="596"/>
      <c r="D26" s="597"/>
      <c r="E26" s="596"/>
      <c r="F26" s="628"/>
      <c r="G26" s="627">
        <f>SUM(G24:G25)</f>
        <v>0</v>
      </c>
      <c r="Q26" s="621" t="s">
        <v>291</v>
      </c>
    </row>
    <row r="27" spans="1:17" ht="15" thickBot="1" x14ac:dyDescent="0.4">
      <c r="B27" s="626"/>
      <c r="C27" s="625"/>
      <c r="D27" s="483"/>
      <c r="E27" s="625"/>
      <c r="F27" s="587"/>
      <c r="G27" s="567"/>
      <c r="Q27" s="621" t="s">
        <v>292</v>
      </c>
    </row>
    <row r="28" spans="1:17" ht="13.5" thickBot="1" x14ac:dyDescent="0.35">
      <c r="A28" s="624" t="s">
        <v>293</v>
      </c>
      <c r="B28" s="623"/>
      <c r="C28" s="623"/>
      <c r="D28" s="623"/>
      <c r="E28" s="623"/>
      <c r="F28" s="623"/>
      <c r="G28" s="623"/>
      <c r="Q28" s="621" t="s">
        <v>294</v>
      </c>
    </row>
    <row r="29" spans="1:17" ht="13" x14ac:dyDescent="0.3">
      <c r="A29" s="586" t="s">
        <v>295</v>
      </c>
      <c r="D29" s="622" t="s">
        <v>296</v>
      </c>
      <c r="E29" s="583"/>
      <c r="F29" s="567"/>
      <c r="G29" s="567"/>
      <c r="Q29" s="621" t="s">
        <v>297</v>
      </c>
    </row>
    <row r="30" spans="1:17" ht="13" x14ac:dyDescent="0.3">
      <c r="B30" s="608" t="s">
        <v>298</v>
      </c>
      <c r="C30" s="567"/>
      <c r="D30" s="610"/>
      <c r="E30" s="567"/>
      <c r="F30" s="670">
        <f>'Detailed Calculation'!I13-('Detailed Calculation'!F11+'Detailed Calculation'!F12)</f>
        <v>0</v>
      </c>
      <c r="G30" s="567"/>
    </row>
    <row r="31" spans="1:17" ht="13" x14ac:dyDescent="0.3">
      <c r="B31" s="608" t="s">
        <v>299</v>
      </c>
      <c r="C31" s="613"/>
      <c r="D31" s="607"/>
      <c r="E31" s="567"/>
      <c r="F31" s="606">
        <v>0</v>
      </c>
      <c r="G31" s="567"/>
    </row>
    <row r="32" spans="1:17" ht="13" x14ac:dyDescent="0.3">
      <c r="B32" s="620" t="s">
        <v>300</v>
      </c>
      <c r="C32" s="567"/>
      <c r="D32" s="600"/>
      <c r="E32" s="567"/>
      <c r="F32" s="609">
        <f>+F30+F31</f>
        <v>0</v>
      </c>
      <c r="G32" s="567"/>
    </row>
    <row r="33" spans="1:9" ht="13" x14ac:dyDescent="0.3">
      <c r="B33" s="620" t="s">
        <v>301</v>
      </c>
      <c r="D33" s="619" t="s">
        <v>288</v>
      </c>
      <c r="E33" s="616">
        <v>0.63890000000000002</v>
      </c>
      <c r="F33" s="609">
        <f>ROUND(E33*F32,0)</f>
        <v>0</v>
      </c>
      <c r="I33" s="571"/>
    </row>
    <row r="34" spans="1:9" ht="13" x14ac:dyDescent="0.3">
      <c r="B34" s="608" t="s">
        <v>302</v>
      </c>
      <c r="C34" s="618"/>
      <c r="D34" s="614"/>
      <c r="E34" s="567"/>
      <c r="F34" s="606">
        <v>0</v>
      </c>
      <c r="G34" s="567"/>
    </row>
    <row r="35" spans="1:9" ht="13" x14ac:dyDescent="0.3">
      <c r="B35" s="605" t="s">
        <v>303</v>
      </c>
      <c r="C35" s="617"/>
      <c r="D35" s="616"/>
      <c r="E35" s="596"/>
      <c r="F35" s="595">
        <f>SUM(F32:F34)</f>
        <v>0</v>
      </c>
      <c r="G35" s="567"/>
    </row>
    <row r="36" spans="1:9" ht="4.9000000000000004" customHeight="1" x14ac:dyDescent="0.3">
      <c r="B36" s="615"/>
      <c r="C36" s="614"/>
      <c r="D36" s="613"/>
      <c r="E36" s="567"/>
      <c r="F36" s="612"/>
      <c r="G36" s="567"/>
    </row>
    <row r="37" spans="1:9" ht="13" x14ac:dyDescent="0.3">
      <c r="A37" s="582" t="s">
        <v>304</v>
      </c>
      <c r="C37" s="567"/>
      <c r="D37" s="567"/>
      <c r="E37" s="567"/>
      <c r="F37" s="599"/>
      <c r="G37" s="567"/>
    </row>
    <row r="38" spans="1:9" ht="13" x14ac:dyDescent="0.3">
      <c r="B38" s="608" t="str">
        <f>'Detailed Calculation'!A16</f>
        <v>Equipment Depreciation</v>
      </c>
      <c r="C38" s="571"/>
      <c r="D38" s="610"/>
      <c r="E38" s="567"/>
      <c r="F38" s="670">
        <f>'Detailed Calculation'!I20</f>
        <v>0</v>
      </c>
      <c r="G38" s="567"/>
    </row>
    <row r="39" spans="1:9" ht="13" x14ac:dyDescent="0.3">
      <c r="B39" s="608" t="str">
        <f>'Detailed Calculation'!A23</f>
        <v xml:space="preserve">Equipment (Not Capitalized) </v>
      </c>
      <c r="C39" s="567"/>
      <c r="D39" s="610"/>
      <c r="E39" s="567"/>
      <c r="F39" s="670">
        <f>'Detailed Calculation'!I26</f>
        <v>0</v>
      </c>
      <c r="G39" s="567"/>
    </row>
    <row r="40" spans="1:9" ht="13" x14ac:dyDescent="0.3">
      <c r="B40" s="608" t="str">
        <f>'Detailed Calculation'!A29</f>
        <v>Maintenance</v>
      </c>
      <c r="C40" s="567"/>
      <c r="D40" s="610"/>
      <c r="E40" s="567"/>
      <c r="F40" s="670">
        <f>'Detailed Calculation'!I33</f>
        <v>0</v>
      </c>
      <c r="G40" s="567"/>
    </row>
    <row r="41" spans="1:9" ht="13" x14ac:dyDescent="0.3">
      <c r="B41" s="608" t="str">
        <f>'Detailed Calculation'!A36</f>
        <v>Supplies</v>
      </c>
      <c r="C41" s="567"/>
      <c r="D41" s="610"/>
      <c r="E41" s="567"/>
      <c r="F41" s="670">
        <f>'Detailed Calculation'!I46</f>
        <v>0</v>
      </c>
      <c r="G41" s="567"/>
    </row>
    <row r="42" spans="1:9" ht="13" x14ac:dyDescent="0.3">
      <c r="B42" s="608" t="str">
        <f>'Detailed Calculation'!A49</f>
        <v>Contractual</v>
      </c>
      <c r="C42" s="567"/>
      <c r="D42" s="610"/>
      <c r="E42" s="567"/>
      <c r="F42" s="670">
        <f>'Detailed Calculation'!I54</f>
        <v>0</v>
      </c>
      <c r="G42" s="567"/>
    </row>
    <row r="43" spans="1:9" ht="13" x14ac:dyDescent="0.3">
      <c r="B43" s="608" t="str">
        <f>'Detailed Calculation'!A57</f>
        <v>Miscellaneous</v>
      </c>
      <c r="C43" s="567"/>
      <c r="D43" s="610"/>
      <c r="E43" s="567"/>
      <c r="F43" s="670">
        <f>'Detailed Calculation'!I60</f>
        <v>0</v>
      </c>
      <c r="G43" s="567"/>
    </row>
    <row r="44" spans="1:9" ht="13" x14ac:dyDescent="0.3">
      <c r="B44" s="608" t="s">
        <v>305</v>
      </c>
      <c r="C44" s="571"/>
      <c r="D44" s="611"/>
      <c r="E44" s="567"/>
      <c r="F44" s="609">
        <v>0</v>
      </c>
      <c r="G44" s="567"/>
    </row>
    <row r="45" spans="1:9" ht="13" x14ac:dyDescent="0.3">
      <c r="B45" s="608" t="s">
        <v>305</v>
      </c>
      <c r="C45" s="567"/>
      <c r="D45" s="610"/>
      <c r="E45" s="567"/>
      <c r="F45" s="609">
        <v>0</v>
      </c>
      <c r="G45" s="567"/>
    </row>
    <row r="46" spans="1:9" ht="13" x14ac:dyDescent="0.3">
      <c r="B46" s="608" t="s">
        <v>305</v>
      </c>
      <c r="C46" s="567"/>
      <c r="D46" s="607"/>
      <c r="E46" s="567"/>
      <c r="F46" s="606">
        <v>0</v>
      </c>
      <c r="G46" s="567"/>
    </row>
    <row r="47" spans="1:9" ht="13" x14ac:dyDescent="0.3">
      <c r="B47" s="605" t="s">
        <v>306</v>
      </c>
      <c r="C47" s="603"/>
      <c r="D47" s="604"/>
      <c r="E47" s="603"/>
      <c r="F47" s="602">
        <f>SUM(F38:F46)</f>
        <v>0</v>
      </c>
      <c r="G47" s="567"/>
    </row>
    <row r="48" spans="1:9" ht="6" customHeight="1" x14ac:dyDescent="0.3">
      <c r="B48" s="601"/>
      <c r="C48" s="567"/>
      <c r="D48" s="600"/>
      <c r="E48" s="567"/>
      <c r="F48" s="599"/>
      <c r="G48" s="567"/>
    </row>
    <row r="49" spans="1:18" ht="13" x14ac:dyDescent="0.3">
      <c r="B49" s="598" t="s">
        <v>307</v>
      </c>
      <c r="C49" s="596"/>
      <c r="D49" s="597"/>
      <c r="E49" s="596"/>
      <c r="F49" s="595">
        <f>F35+F47</f>
        <v>0</v>
      </c>
      <c r="G49" s="567"/>
    </row>
    <row r="50" spans="1:18" ht="9.65" customHeight="1" thickBot="1" x14ac:dyDescent="0.35">
      <c r="A50" s="588"/>
      <c r="B50" s="588"/>
      <c r="C50" s="567"/>
      <c r="D50" s="587"/>
      <c r="E50" s="567"/>
      <c r="F50" s="594"/>
      <c r="G50" s="567"/>
    </row>
    <row r="51" spans="1:18" ht="13.5" thickBot="1" x14ac:dyDescent="0.35">
      <c r="A51" s="699" t="s">
        <v>308</v>
      </c>
      <c r="B51" s="699"/>
      <c r="C51" s="700"/>
      <c r="D51" s="700"/>
      <c r="E51" s="700"/>
      <c r="F51" s="700"/>
      <c r="G51" s="700"/>
    </row>
    <row r="52" spans="1:18" ht="6.65" customHeight="1" x14ac:dyDescent="0.25">
      <c r="A52" s="593"/>
      <c r="B52" s="593"/>
      <c r="C52" s="593"/>
      <c r="D52" s="593"/>
      <c r="E52" s="593"/>
      <c r="F52" s="593"/>
      <c r="G52" s="593"/>
    </row>
    <row r="53" spans="1:18" ht="13" x14ac:dyDescent="0.3">
      <c r="B53" s="592" t="s">
        <v>309</v>
      </c>
      <c r="C53" s="590"/>
      <c r="D53" s="591"/>
      <c r="E53" s="590"/>
      <c r="F53" s="589">
        <f>G26-F49</f>
        <v>0</v>
      </c>
      <c r="G53" s="567"/>
    </row>
    <row r="54" spans="1:18" ht="13" x14ac:dyDescent="0.3">
      <c r="B54" s="588"/>
      <c r="C54" s="567"/>
      <c r="D54" s="587"/>
      <c r="E54" s="567"/>
      <c r="F54" s="567"/>
      <c r="G54" s="567"/>
    </row>
    <row r="55" spans="1:18" ht="13" x14ac:dyDescent="0.3">
      <c r="A55" s="586" t="s">
        <v>310</v>
      </c>
      <c r="C55" s="575">
        <f>'University Fee Cover'!B35</f>
        <v>0</v>
      </c>
      <c r="D55" s="585" t="s">
        <v>311</v>
      </c>
      <c r="E55" s="575"/>
      <c r="F55" s="574"/>
      <c r="G55" s="574"/>
    </row>
    <row r="56" spans="1:18" x14ac:dyDescent="0.25">
      <c r="A56" s="571"/>
      <c r="C56" s="567"/>
      <c r="D56" s="584"/>
      <c r="E56" s="583"/>
      <c r="F56" s="567"/>
      <c r="G56" s="567"/>
    </row>
    <row r="57" spans="1:18" ht="13" x14ac:dyDescent="0.3">
      <c r="A57" s="582" t="s">
        <v>312</v>
      </c>
      <c r="C57" s="669"/>
      <c r="E57" s="567"/>
      <c r="F57" s="567"/>
      <c r="G57" s="567"/>
    </row>
    <row r="58" spans="1:18" ht="13" x14ac:dyDescent="0.3">
      <c r="A58" s="581"/>
      <c r="B58" s="581"/>
      <c r="C58" s="567"/>
      <c r="D58" s="567"/>
      <c r="E58" s="567"/>
      <c r="F58" s="567"/>
      <c r="G58" s="567"/>
    </row>
    <row r="59" spans="1:18" ht="13" x14ac:dyDescent="0.3">
      <c r="A59" s="580" t="s">
        <v>313</v>
      </c>
      <c r="B59" s="579"/>
      <c r="C59" s="578"/>
      <c r="D59" s="578"/>
      <c r="E59" s="578"/>
      <c r="F59" s="578"/>
      <c r="G59" s="578"/>
      <c r="H59" s="567"/>
      <c r="I59" s="567"/>
      <c r="J59" s="567"/>
    </row>
    <row r="60" spans="1:18" ht="7" customHeight="1" x14ac:dyDescent="0.25"/>
    <row r="61" spans="1:18" x14ac:dyDescent="0.25">
      <c r="A61" s="571"/>
      <c r="B61" s="571"/>
      <c r="C61" s="577"/>
      <c r="D61" s="571"/>
      <c r="E61" s="571"/>
      <c r="F61" s="571"/>
      <c r="G61" s="571"/>
      <c r="H61" s="571"/>
      <c r="I61" s="571"/>
      <c r="J61" s="567"/>
    </row>
    <row r="62" spans="1:18" ht="7" customHeight="1" x14ac:dyDescent="0.25">
      <c r="A62" s="571"/>
      <c r="B62" s="571"/>
      <c r="C62" s="567"/>
      <c r="D62" s="567"/>
      <c r="E62" s="567"/>
      <c r="F62" s="567"/>
      <c r="G62" s="567"/>
      <c r="H62" s="567"/>
      <c r="I62" s="567"/>
      <c r="J62" s="567"/>
    </row>
    <row r="63" spans="1:18" s="576" customFormat="1" x14ac:dyDescent="0.25">
      <c r="A63" s="571"/>
      <c r="B63" s="571"/>
      <c r="C63" s="567"/>
      <c r="D63" s="567"/>
      <c r="E63" s="567"/>
      <c r="F63" s="567"/>
      <c r="G63" s="567"/>
      <c r="H63" s="567"/>
      <c r="I63" s="567"/>
      <c r="J63" s="567"/>
      <c r="K63" s="567"/>
      <c r="L63" s="567"/>
      <c r="M63" s="567"/>
      <c r="N63" s="567"/>
      <c r="O63" s="567"/>
      <c r="P63" s="567"/>
      <c r="Q63" s="567"/>
      <c r="R63" s="567"/>
    </row>
    <row r="64" spans="1:18" ht="7" customHeight="1" x14ac:dyDescent="0.25">
      <c r="A64" s="575"/>
      <c r="B64" s="575"/>
      <c r="C64" s="574"/>
      <c r="D64" s="574"/>
      <c r="E64" s="574"/>
      <c r="F64" s="574"/>
      <c r="G64" s="574"/>
      <c r="H64" s="567"/>
      <c r="I64" s="567"/>
      <c r="J64" s="567"/>
    </row>
    <row r="65" spans="1:10" ht="14" x14ac:dyDescent="0.3">
      <c r="A65" s="573" t="s">
        <v>314</v>
      </c>
      <c r="B65" s="572"/>
      <c r="C65" s="572"/>
      <c r="D65" s="572"/>
      <c r="E65" s="572"/>
      <c r="F65" s="572"/>
      <c r="G65" s="572"/>
      <c r="H65" s="571"/>
      <c r="I65" s="571"/>
      <c r="J65" s="567"/>
    </row>
    <row r="66" spans="1:10" x14ac:dyDescent="0.25">
      <c r="A66" s="572"/>
      <c r="B66" s="572"/>
      <c r="C66" s="572"/>
      <c r="D66" s="572"/>
      <c r="E66" s="572"/>
      <c r="F66" s="572"/>
      <c r="G66" s="572"/>
      <c r="H66" s="571"/>
      <c r="I66" s="571"/>
      <c r="J66" s="567"/>
    </row>
    <row r="67" spans="1:10" ht="13" x14ac:dyDescent="0.3">
      <c r="A67" s="569" t="s">
        <v>315</v>
      </c>
      <c r="B67" s="570" t="s">
        <v>316</v>
      </c>
      <c r="C67" s="568" t="s">
        <v>317</v>
      </c>
      <c r="D67" s="569"/>
      <c r="E67" s="568" t="s">
        <v>318</v>
      </c>
      <c r="F67" s="569"/>
      <c r="G67" s="568" t="s">
        <v>10</v>
      </c>
      <c r="J67" s="567"/>
    </row>
    <row r="68" spans="1:10" ht="13" x14ac:dyDescent="0.3">
      <c r="A68" s="566" t="s">
        <v>319</v>
      </c>
      <c r="B68" s="563"/>
      <c r="C68" s="689"/>
      <c r="D68" s="690"/>
      <c r="E68" s="689"/>
      <c r="F68" s="690"/>
      <c r="G68" s="562"/>
    </row>
    <row r="69" spans="1:10" ht="13" x14ac:dyDescent="0.3">
      <c r="A69" s="565" t="s">
        <v>320</v>
      </c>
      <c r="B69" s="563"/>
      <c r="C69" s="691"/>
      <c r="D69" s="692"/>
      <c r="E69" s="691"/>
      <c r="F69" s="692"/>
      <c r="G69" s="562"/>
    </row>
    <row r="70" spans="1:10" ht="13" x14ac:dyDescent="0.3">
      <c r="A70" s="565" t="s">
        <v>321</v>
      </c>
      <c r="B70" s="563"/>
      <c r="C70" s="691"/>
      <c r="D70" s="692"/>
      <c r="E70" s="691"/>
      <c r="F70" s="692"/>
      <c r="G70" s="562"/>
    </row>
    <row r="71" spans="1:10" ht="13" x14ac:dyDescent="0.3">
      <c r="A71" s="565" t="s">
        <v>322</v>
      </c>
      <c r="B71" s="563"/>
      <c r="C71" s="691"/>
      <c r="D71" s="692"/>
      <c r="E71" s="691"/>
      <c r="F71" s="692"/>
      <c r="G71" s="562"/>
    </row>
    <row r="72" spans="1:10" ht="13" x14ac:dyDescent="0.3">
      <c r="A72" s="565" t="s">
        <v>323</v>
      </c>
      <c r="B72" s="563"/>
      <c r="C72" s="691"/>
      <c r="D72" s="692"/>
      <c r="E72" s="691"/>
      <c r="F72" s="692"/>
      <c r="G72" s="562"/>
    </row>
    <row r="73" spans="1:10" ht="13" x14ac:dyDescent="0.3">
      <c r="A73" s="564" t="s">
        <v>324</v>
      </c>
      <c r="B73" s="563"/>
      <c r="C73" s="691"/>
      <c r="D73" s="692"/>
      <c r="E73" s="691"/>
      <c r="F73" s="692"/>
      <c r="G73" s="562"/>
    </row>
    <row r="74" spans="1:10" ht="14" x14ac:dyDescent="0.3">
      <c r="A74" s="561" t="s">
        <v>325</v>
      </c>
    </row>
    <row r="75" spans="1:10" ht="15.5" x14ac:dyDescent="0.35">
      <c r="A75" s="560" t="s">
        <v>326</v>
      </c>
    </row>
    <row r="76" spans="1:10" ht="20.5" customHeight="1" x14ac:dyDescent="0.25"/>
    <row r="77" spans="1:10" ht="20.5" customHeight="1" x14ac:dyDescent="0.25"/>
  </sheetData>
  <mergeCells count="26">
    <mergeCell ref="A1:G1"/>
    <mergeCell ref="A2:G2"/>
    <mergeCell ref="A4:B4"/>
    <mergeCell ref="C4:F4"/>
    <mergeCell ref="C6:F6"/>
    <mergeCell ref="C8:F8"/>
    <mergeCell ref="A6:B8"/>
    <mergeCell ref="A10:B10"/>
    <mergeCell ref="C10:F10"/>
    <mergeCell ref="E73:F73"/>
    <mergeCell ref="C68:D68"/>
    <mergeCell ref="C69:D69"/>
    <mergeCell ref="C70:D70"/>
    <mergeCell ref="C71:D71"/>
    <mergeCell ref="C72:D72"/>
    <mergeCell ref="A16:B16"/>
    <mergeCell ref="A18:B18"/>
    <mergeCell ref="A13:B14"/>
    <mergeCell ref="A51:G51"/>
    <mergeCell ref="C7:F7"/>
    <mergeCell ref="C73:D73"/>
    <mergeCell ref="E68:F68"/>
    <mergeCell ref="E69:F69"/>
    <mergeCell ref="E70:F70"/>
    <mergeCell ref="E71:F71"/>
    <mergeCell ref="E72:F72"/>
  </mergeCells>
  <dataValidations count="2">
    <dataValidation type="list" allowBlank="1" showInputMessage="1" showErrorMessage="1" sqref="C4:F4">
      <formula1>$Q$1:$Q$29</formula1>
    </dataValidation>
    <dataValidation type="list" allowBlank="1" showInputMessage="1" showErrorMessage="1" sqref="C13">
      <formula1>$P$1:$P$2</formula1>
    </dataValidation>
  </dataValidations>
  <pageMargins left="0.7" right="0.7" top="0.75" bottom="0.75" header="0.3" footer="0.3"/>
  <pageSetup scale="71" orientation="portrait" horizontalDpi="1200" verticalDpi="1200" r:id="rId1"/>
  <headerFooter alignWithMargins="0"/>
  <drawing r:id="rId2"/>
  <legacyDrawing r:id="rId3"/>
  <controls>
    <mc:AlternateContent xmlns:mc="http://schemas.openxmlformats.org/markup-compatibility/2006">
      <mc:Choice Requires="x14">
        <control shapeId="16389" r:id="rId4" name="CheckBox1">
          <controlPr defaultSize="0" autoLine="0" r:id="rId5">
            <anchor moveWithCells="1">
              <from>
                <xdr:col>2</xdr:col>
                <xdr:colOff>19050</xdr:colOff>
                <xdr:row>14</xdr:row>
                <xdr:rowOff>69850</xdr:rowOff>
              </from>
              <to>
                <xdr:col>2</xdr:col>
                <xdr:colOff>1016000</xdr:colOff>
                <xdr:row>16</xdr:row>
                <xdr:rowOff>69850</xdr:rowOff>
              </to>
            </anchor>
          </controlPr>
        </control>
      </mc:Choice>
      <mc:Fallback>
        <control shapeId="16389" r:id="rId4" name="CheckBox1"/>
      </mc:Fallback>
    </mc:AlternateContent>
    <mc:AlternateContent xmlns:mc="http://schemas.openxmlformats.org/markup-compatibility/2006">
      <mc:Choice Requires="x14">
        <control shapeId="16390" r:id="rId6" name="CheckBox2">
          <controlPr defaultSize="0" autoLine="0" r:id="rId7">
            <anchor moveWithCells="1">
              <from>
                <xdr:col>4</xdr:col>
                <xdr:colOff>19050</xdr:colOff>
                <xdr:row>14</xdr:row>
                <xdr:rowOff>57150</xdr:rowOff>
              </from>
              <to>
                <xdr:col>5</xdr:col>
                <xdr:colOff>368300</xdr:colOff>
                <xdr:row>16</xdr:row>
                <xdr:rowOff>57150</xdr:rowOff>
              </to>
            </anchor>
          </controlPr>
        </control>
      </mc:Choice>
      <mc:Fallback>
        <control shapeId="16390" r:id="rId6" name="CheckBox2"/>
      </mc:Fallback>
    </mc:AlternateContent>
    <mc:AlternateContent xmlns:mc="http://schemas.openxmlformats.org/markup-compatibility/2006">
      <mc:Choice Requires="x14">
        <control shapeId="16391" r:id="rId8" name="CheckBox3">
          <controlPr defaultSize="0" autoLine="0" r:id="rId9">
            <anchor moveWithCells="1">
              <from>
                <xdr:col>0</xdr:col>
                <xdr:colOff>57150</xdr:colOff>
                <xdr:row>75</xdr:row>
                <xdr:rowOff>50800</xdr:rowOff>
              </from>
              <to>
                <xdr:col>2</xdr:col>
                <xdr:colOff>177800</xdr:colOff>
                <xdr:row>76</xdr:row>
                <xdr:rowOff>25400</xdr:rowOff>
              </to>
            </anchor>
          </controlPr>
        </control>
      </mc:Choice>
      <mc:Fallback>
        <control shapeId="16391" r:id="rId8" name="CheckBox3"/>
      </mc:Fallback>
    </mc:AlternateContent>
    <mc:AlternateContent xmlns:mc="http://schemas.openxmlformats.org/markup-compatibility/2006">
      <mc:Choice Requires="x14">
        <control shapeId="16392" r:id="rId10" name="CheckBox4">
          <controlPr defaultSize="0" autoLine="0" r:id="rId11">
            <anchor moveWithCells="1">
              <from>
                <xdr:col>0</xdr:col>
                <xdr:colOff>57150</xdr:colOff>
                <xdr:row>75</xdr:row>
                <xdr:rowOff>241300</xdr:rowOff>
              </from>
              <to>
                <xdr:col>1</xdr:col>
                <xdr:colOff>1346200</xdr:colOff>
                <xdr:row>76</xdr:row>
                <xdr:rowOff>234950</xdr:rowOff>
              </to>
            </anchor>
          </controlPr>
        </control>
      </mc:Choice>
      <mc:Fallback>
        <control shapeId="16392" r:id="rId10" name="CheckBox4"/>
      </mc:Fallback>
    </mc:AlternateContent>
    <mc:AlternateContent xmlns:mc="http://schemas.openxmlformats.org/markup-compatibility/2006">
      <mc:Choice Requires="x14">
        <control shapeId="16385" r:id="rId12" name="Check Box 1">
          <controlPr defaultSize="0" autoFill="0" autoLine="0" autoPict="0">
            <anchor moveWithCells="1">
              <from>
                <xdr:col>0</xdr:col>
                <xdr:colOff>184150</xdr:colOff>
                <xdr:row>59</xdr:row>
                <xdr:rowOff>133350</xdr:rowOff>
              </from>
              <to>
                <xdr:col>2</xdr:col>
                <xdr:colOff>514350</xdr:colOff>
                <xdr:row>61</xdr:row>
                <xdr:rowOff>57150</xdr:rowOff>
              </to>
            </anchor>
          </controlPr>
        </control>
      </mc:Choice>
    </mc:AlternateContent>
    <mc:AlternateContent xmlns:mc="http://schemas.openxmlformats.org/markup-compatibility/2006">
      <mc:Choice Requires="x14">
        <control shapeId="16386" r:id="rId13" name="Check Box 2">
          <controlPr defaultSize="0" autoFill="0" autoLine="0" autoPict="0">
            <anchor moveWithCells="1">
              <from>
                <xdr:col>3</xdr:col>
                <xdr:colOff>469900</xdr:colOff>
                <xdr:row>59</xdr:row>
                <xdr:rowOff>146050</xdr:rowOff>
              </from>
              <to>
                <xdr:col>6</xdr:col>
                <xdr:colOff>450850</xdr:colOff>
                <xdr:row>61</xdr:row>
                <xdr:rowOff>57150</xdr:rowOff>
              </to>
            </anchor>
          </controlPr>
        </control>
      </mc:Choice>
    </mc:AlternateContent>
    <mc:AlternateContent xmlns:mc="http://schemas.openxmlformats.org/markup-compatibility/2006">
      <mc:Choice Requires="x14">
        <control shapeId="16387" r:id="rId14" name="Check Box 3">
          <controlPr defaultSize="0" autoFill="0" autoLine="0" autoPict="0">
            <anchor moveWithCells="1">
              <from>
                <xdr:col>2</xdr:col>
                <xdr:colOff>723900</xdr:colOff>
                <xdr:row>61</xdr:row>
                <xdr:rowOff>127000</xdr:rowOff>
              </from>
              <to>
                <xdr:col>6</xdr:col>
                <xdr:colOff>603250</xdr:colOff>
                <xdr:row>63</xdr:row>
                <xdr:rowOff>69850</xdr:rowOff>
              </to>
            </anchor>
          </controlPr>
        </control>
      </mc:Choice>
    </mc:AlternateContent>
    <mc:AlternateContent xmlns:mc="http://schemas.openxmlformats.org/markup-compatibility/2006">
      <mc:Choice Requires="x14">
        <control shapeId="16388" r:id="rId15" name="Check Box 4">
          <controlPr defaultSize="0" autoFill="0" autoLine="0" autoPict="0">
            <anchor moveWithCells="1">
              <from>
                <xdr:col>0</xdr:col>
                <xdr:colOff>190500</xdr:colOff>
                <xdr:row>61</xdr:row>
                <xdr:rowOff>127000</xdr:rowOff>
              </from>
              <to>
                <xdr:col>1</xdr:col>
                <xdr:colOff>1193800</xdr:colOff>
                <xdr:row>63</xdr:row>
                <xdr:rowOff>69850</xdr:rowOff>
              </to>
            </anchor>
          </controlPr>
        </control>
      </mc:Choice>
    </mc:AlternateContent>
  </control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workbookViewId="0">
      <selection activeCell="D1" sqref="D1"/>
    </sheetView>
  </sheetViews>
  <sheetFormatPr defaultRowHeight="12.5" x14ac:dyDescent="0.25"/>
  <cols>
    <col min="1" max="4" width="9.1796875" style="486"/>
    <col min="5" max="5" width="12.7265625" style="486" customWidth="1"/>
    <col min="6" max="8" width="9.1796875" style="486"/>
    <col min="9" max="9" width="11" style="486" customWidth="1"/>
    <col min="10" max="10" width="10.7265625" style="486" customWidth="1"/>
    <col min="11" max="260" width="9.1796875" style="486"/>
    <col min="261" max="261" width="12.7265625" style="486" customWidth="1"/>
    <col min="262" max="264" width="9.1796875" style="486"/>
    <col min="265" max="265" width="11" style="486" customWidth="1"/>
    <col min="266" max="266" width="10.7265625" style="486" customWidth="1"/>
    <col min="267" max="516" width="9.1796875" style="486"/>
    <col min="517" max="517" width="12.7265625" style="486" customWidth="1"/>
    <col min="518" max="520" width="9.1796875" style="486"/>
    <col min="521" max="521" width="11" style="486" customWidth="1"/>
    <col min="522" max="522" width="10.7265625" style="486" customWidth="1"/>
    <col min="523" max="772" width="9.1796875" style="486"/>
    <col min="773" max="773" width="12.7265625" style="486" customWidth="1"/>
    <col min="774" max="776" width="9.1796875" style="486"/>
    <col min="777" max="777" width="11" style="486" customWidth="1"/>
    <col min="778" max="778" width="10.7265625" style="486" customWidth="1"/>
    <col min="779" max="1028" width="9.1796875" style="486"/>
    <col min="1029" max="1029" width="12.7265625" style="486" customWidth="1"/>
    <col min="1030" max="1032" width="9.1796875" style="486"/>
    <col min="1033" max="1033" width="11" style="486" customWidth="1"/>
    <col min="1034" max="1034" width="10.7265625" style="486" customWidth="1"/>
    <col min="1035" max="1284" width="9.1796875" style="486"/>
    <col min="1285" max="1285" width="12.7265625" style="486" customWidth="1"/>
    <col min="1286" max="1288" width="9.1796875" style="486"/>
    <col min="1289" max="1289" width="11" style="486" customWidth="1"/>
    <col min="1290" max="1290" width="10.7265625" style="486" customWidth="1"/>
    <col min="1291" max="1540" width="9.1796875" style="486"/>
    <col min="1541" max="1541" width="12.7265625" style="486" customWidth="1"/>
    <col min="1542" max="1544" width="9.1796875" style="486"/>
    <col min="1545" max="1545" width="11" style="486" customWidth="1"/>
    <col min="1546" max="1546" width="10.7265625" style="486" customWidth="1"/>
    <col min="1547" max="1796" width="9.1796875" style="486"/>
    <col min="1797" max="1797" width="12.7265625" style="486" customWidth="1"/>
    <col min="1798" max="1800" width="9.1796875" style="486"/>
    <col min="1801" max="1801" width="11" style="486" customWidth="1"/>
    <col min="1802" max="1802" width="10.7265625" style="486" customWidth="1"/>
    <col min="1803" max="2052" width="9.1796875" style="486"/>
    <col min="2053" max="2053" width="12.7265625" style="486" customWidth="1"/>
    <col min="2054" max="2056" width="9.1796875" style="486"/>
    <col min="2057" max="2057" width="11" style="486" customWidth="1"/>
    <col min="2058" max="2058" width="10.7265625" style="486" customWidth="1"/>
    <col min="2059" max="2308" width="9.1796875" style="486"/>
    <col min="2309" max="2309" width="12.7265625" style="486" customWidth="1"/>
    <col min="2310" max="2312" width="9.1796875" style="486"/>
    <col min="2313" max="2313" width="11" style="486" customWidth="1"/>
    <col min="2314" max="2314" width="10.7265625" style="486" customWidth="1"/>
    <col min="2315" max="2564" width="9.1796875" style="486"/>
    <col min="2565" max="2565" width="12.7265625" style="486" customWidth="1"/>
    <col min="2566" max="2568" width="9.1796875" style="486"/>
    <col min="2569" max="2569" width="11" style="486" customWidth="1"/>
    <col min="2570" max="2570" width="10.7265625" style="486" customWidth="1"/>
    <col min="2571" max="2820" width="9.1796875" style="486"/>
    <col min="2821" max="2821" width="12.7265625" style="486" customWidth="1"/>
    <col min="2822" max="2824" width="9.1796875" style="486"/>
    <col min="2825" max="2825" width="11" style="486" customWidth="1"/>
    <col min="2826" max="2826" width="10.7265625" style="486" customWidth="1"/>
    <col min="2827" max="3076" width="9.1796875" style="486"/>
    <col min="3077" max="3077" width="12.7265625" style="486" customWidth="1"/>
    <col min="3078" max="3080" width="9.1796875" style="486"/>
    <col min="3081" max="3081" width="11" style="486" customWidth="1"/>
    <col min="3082" max="3082" width="10.7265625" style="486" customWidth="1"/>
    <col min="3083" max="3332" width="9.1796875" style="486"/>
    <col min="3333" max="3333" width="12.7265625" style="486" customWidth="1"/>
    <col min="3334" max="3336" width="9.1796875" style="486"/>
    <col min="3337" max="3337" width="11" style="486" customWidth="1"/>
    <col min="3338" max="3338" width="10.7265625" style="486" customWidth="1"/>
    <col min="3339" max="3588" width="9.1796875" style="486"/>
    <col min="3589" max="3589" width="12.7265625" style="486" customWidth="1"/>
    <col min="3590" max="3592" width="9.1796875" style="486"/>
    <col min="3593" max="3593" width="11" style="486" customWidth="1"/>
    <col min="3594" max="3594" width="10.7265625" style="486" customWidth="1"/>
    <col min="3595" max="3844" width="9.1796875" style="486"/>
    <col min="3845" max="3845" width="12.7265625" style="486" customWidth="1"/>
    <col min="3846" max="3848" width="9.1796875" style="486"/>
    <col min="3849" max="3849" width="11" style="486" customWidth="1"/>
    <col min="3850" max="3850" width="10.7265625" style="486" customWidth="1"/>
    <col min="3851" max="4100" width="9.1796875" style="486"/>
    <col min="4101" max="4101" width="12.7265625" style="486" customWidth="1"/>
    <col min="4102" max="4104" width="9.1796875" style="486"/>
    <col min="4105" max="4105" width="11" style="486" customWidth="1"/>
    <col min="4106" max="4106" width="10.7265625" style="486" customWidth="1"/>
    <col min="4107" max="4356" width="9.1796875" style="486"/>
    <col min="4357" max="4357" width="12.7265625" style="486" customWidth="1"/>
    <col min="4358" max="4360" width="9.1796875" style="486"/>
    <col min="4361" max="4361" width="11" style="486" customWidth="1"/>
    <col min="4362" max="4362" width="10.7265625" style="486" customWidth="1"/>
    <col min="4363" max="4612" width="9.1796875" style="486"/>
    <col min="4613" max="4613" width="12.7265625" style="486" customWidth="1"/>
    <col min="4614" max="4616" width="9.1796875" style="486"/>
    <col min="4617" max="4617" width="11" style="486" customWidth="1"/>
    <col min="4618" max="4618" width="10.7265625" style="486" customWidth="1"/>
    <col min="4619" max="4868" width="9.1796875" style="486"/>
    <col min="4869" max="4869" width="12.7265625" style="486" customWidth="1"/>
    <col min="4870" max="4872" width="9.1796875" style="486"/>
    <col min="4873" max="4873" width="11" style="486" customWidth="1"/>
    <col min="4874" max="4874" width="10.7265625" style="486" customWidth="1"/>
    <col min="4875" max="5124" width="9.1796875" style="486"/>
    <col min="5125" max="5125" width="12.7265625" style="486" customWidth="1"/>
    <col min="5126" max="5128" width="9.1796875" style="486"/>
    <col min="5129" max="5129" width="11" style="486" customWidth="1"/>
    <col min="5130" max="5130" width="10.7265625" style="486" customWidth="1"/>
    <col min="5131" max="5380" width="9.1796875" style="486"/>
    <col min="5381" max="5381" width="12.7265625" style="486" customWidth="1"/>
    <col min="5382" max="5384" width="9.1796875" style="486"/>
    <col min="5385" max="5385" width="11" style="486" customWidth="1"/>
    <col min="5386" max="5386" width="10.7265625" style="486" customWidth="1"/>
    <col min="5387" max="5636" width="9.1796875" style="486"/>
    <col min="5637" max="5637" width="12.7265625" style="486" customWidth="1"/>
    <col min="5638" max="5640" width="9.1796875" style="486"/>
    <col min="5641" max="5641" width="11" style="486" customWidth="1"/>
    <col min="5642" max="5642" width="10.7265625" style="486" customWidth="1"/>
    <col min="5643" max="5892" width="9.1796875" style="486"/>
    <col min="5893" max="5893" width="12.7265625" style="486" customWidth="1"/>
    <col min="5894" max="5896" width="9.1796875" style="486"/>
    <col min="5897" max="5897" width="11" style="486" customWidth="1"/>
    <col min="5898" max="5898" width="10.7265625" style="486" customWidth="1"/>
    <col min="5899" max="6148" width="9.1796875" style="486"/>
    <col min="6149" max="6149" width="12.7265625" style="486" customWidth="1"/>
    <col min="6150" max="6152" width="9.1796875" style="486"/>
    <col min="6153" max="6153" width="11" style="486" customWidth="1"/>
    <col min="6154" max="6154" width="10.7265625" style="486" customWidth="1"/>
    <col min="6155" max="6404" width="9.1796875" style="486"/>
    <col min="6405" max="6405" width="12.7265625" style="486" customWidth="1"/>
    <col min="6406" max="6408" width="9.1796875" style="486"/>
    <col min="6409" max="6409" width="11" style="486" customWidth="1"/>
    <col min="6410" max="6410" width="10.7265625" style="486" customWidth="1"/>
    <col min="6411" max="6660" width="9.1796875" style="486"/>
    <col min="6661" max="6661" width="12.7265625" style="486" customWidth="1"/>
    <col min="6662" max="6664" width="9.1796875" style="486"/>
    <col min="6665" max="6665" width="11" style="486" customWidth="1"/>
    <col min="6666" max="6666" width="10.7265625" style="486" customWidth="1"/>
    <col min="6667" max="6916" width="9.1796875" style="486"/>
    <col min="6917" max="6917" width="12.7265625" style="486" customWidth="1"/>
    <col min="6918" max="6920" width="9.1796875" style="486"/>
    <col min="6921" max="6921" width="11" style="486" customWidth="1"/>
    <col min="6922" max="6922" width="10.7265625" style="486" customWidth="1"/>
    <col min="6923" max="7172" width="9.1796875" style="486"/>
    <col min="7173" max="7173" width="12.7265625" style="486" customWidth="1"/>
    <col min="7174" max="7176" width="9.1796875" style="486"/>
    <col min="7177" max="7177" width="11" style="486" customWidth="1"/>
    <col min="7178" max="7178" width="10.7265625" style="486" customWidth="1"/>
    <col min="7179" max="7428" width="9.1796875" style="486"/>
    <col min="7429" max="7429" width="12.7265625" style="486" customWidth="1"/>
    <col min="7430" max="7432" width="9.1796875" style="486"/>
    <col min="7433" max="7433" width="11" style="486" customWidth="1"/>
    <col min="7434" max="7434" width="10.7265625" style="486" customWidth="1"/>
    <col min="7435" max="7684" width="9.1796875" style="486"/>
    <col min="7685" max="7685" width="12.7265625" style="486" customWidth="1"/>
    <col min="7686" max="7688" width="9.1796875" style="486"/>
    <col min="7689" max="7689" width="11" style="486" customWidth="1"/>
    <col min="7690" max="7690" width="10.7265625" style="486" customWidth="1"/>
    <col min="7691" max="7940" width="9.1796875" style="486"/>
    <col min="7941" max="7941" width="12.7265625" style="486" customWidth="1"/>
    <col min="7942" max="7944" width="9.1796875" style="486"/>
    <col min="7945" max="7945" width="11" style="486" customWidth="1"/>
    <col min="7946" max="7946" width="10.7265625" style="486" customWidth="1"/>
    <col min="7947" max="8196" width="9.1796875" style="486"/>
    <col min="8197" max="8197" width="12.7265625" style="486" customWidth="1"/>
    <col min="8198" max="8200" width="9.1796875" style="486"/>
    <col min="8201" max="8201" width="11" style="486" customWidth="1"/>
    <col min="8202" max="8202" width="10.7265625" style="486" customWidth="1"/>
    <col min="8203" max="8452" width="9.1796875" style="486"/>
    <col min="8453" max="8453" width="12.7265625" style="486" customWidth="1"/>
    <col min="8454" max="8456" width="9.1796875" style="486"/>
    <col min="8457" max="8457" width="11" style="486" customWidth="1"/>
    <col min="8458" max="8458" width="10.7265625" style="486" customWidth="1"/>
    <col min="8459" max="8708" width="9.1796875" style="486"/>
    <col min="8709" max="8709" width="12.7265625" style="486" customWidth="1"/>
    <col min="8710" max="8712" width="9.1796875" style="486"/>
    <col min="8713" max="8713" width="11" style="486" customWidth="1"/>
    <col min="8714" max="8714" width="10.7265625" style="486" customWidth="1"/>
    <col min="8715" max="8964" width="9.1796875" style="486"/>
    <col min="8965" max="8965" width="12.7265625" style="486" customWidth="1"/>
    <col min="8966" max="8968" width="9.1796875" style="486"/>
    <col min="8969" max="8969" width="11" style="486" customWidth="1"/>
    <col min="8970" max="8970" width="10.7265625" style="486" customWidth="1"/>
    <col min="8971" max="9220" width="9.1796875" style="486"/>
    <col min="9221" max="9221" width="12.7265625" style="486" customWidth="1"/>
    <col min="9222" max="9224" width="9.1796875" style="486"/>
    <col min="9225" max="9225" width="11" style="486" customWidth="1"/>
    <col min="9226" max="9226" width="10.7265625" style="486" customWidth="1"/>
    <col min="9227" max="9476" width="9.1796875" style="486"/>
    <col min="9477" max="9477" width="12.7265625" style="486" customWidth="1"/>
    <col min="9478" max="9480" width="9.1796875" style="486"/>
    <col min="9481" max="9481" width="11" style="486" customWidth="1"/>
    <col min="9482" max="9482" width="10.7265625" style="486" customWidth="1"/>
    <col min="9483" max="9732" width="9.1796875" style="486"/>
    <col min="9733" max="9733" width="12.7265625" style="486" customWidth="1"/>
    <col min="9734" max="9736" width="9.1796875" style="486"/>
    <col min="9737" max="9737" width="11" style="486" customWidth="1"/>
    <col min="9738" max="9738" width="10.7265625" style="486" customWidth="1"/>
    <col min="9739" max="9988" width="9.1796875" style="486"/>
    <col min="9989" max="9989" width="12.7265625" style="486" customWidth="1"/>
    <col min="9990" max="9992" width="9.1796875" style="486"/>
    <col min="9993" max="9993" width="11" style="486" customWidth="1"/>
    <col min="9994" max="9994" width="10.7265625" style="486" customWidth="1"/>
    <col min="9995" max="10244" width="9.1796875" style="486"/>
    <col min="10245" max="10245" width="12.7265625" style="486" customWidth="1"/>
    <col min="10246" max="10248" width="9.1796875" style="486"/>
    <col min="10249" max="10249" width="11" style="486" customWidth="1"/>
    <col min="10250" max="10250" width="10.7265625" style="486" customWidth="1"/>
    <col min="10251" max="10500" width="9.1796875" style="486"/>
    <col min="10501" max="10501" width="12.7265625" style="486" customWidth="1"/>
    <col min="10502" max="10504" width="9.1796875" style="486"/>
    <col min="10505" max="10505" width="11" style="486" customWidth="1"/>
    <col min="10506" max="10506" width="10.7265625" style="486" customWidth="1"/>
    <col min="10507" max="10756" width="9.1796875" style="486"/>
    <col min="10757" max="10757" width="12.7265625" style="486" customWidth="1"/>
    <col min="10758" max="10760" width="9.1796875" style="486"/>
    <col min="10761" max="10761" width="11" style="486" customWidth="1"/>
    <col min="10762" max="10762" width="10.7265625" style="486" customWidth="1"/>
    <col min="10763" max="11012" width="9.1796875" style="486"/>
    <col min="11013" max="11013" width="12.7265625" style="486" customWidth="1"/>
    <col min="11014" max="11016" width="9.1796875" style="486"/>
    <col min="11017" max="11017" width="11" style="486" customWidth="1"/>
    <col min="11018" max="11018" width="10.7265625" style="486" customWidth="1"/>
    <col min="11019" max="11268" width="9.1796875" style="486"/>
    <col min="11269" max="11269" width="12.7265625" style="486" customWidth="1"/>
    <col min="11270" max="11272" width="9.1796875" style="486"/>
    <col min="11273" max="11273" width="11" style="486" customWidth="1"/>
    <col min="11274" max="11274" width="10.7265625" style="486" customWidth="1"/>
    <col min="11275" max="11524" width="9.1796875" style="486"/>
    <col min="11525" max="11525" width="12.7265625" style="486" customWidth="1"/>
    <col min="11526" max="11528" width="9.1796875" style="486"/>
    <col min="11529" max="11529" width="11" style="486" customWidth="1"/>
    <col min="11530" max="11530" width="10.7265625" style="486" customWidth="1"/>
    <col min="11531" max="11780" width="9.1796875" style="486"/>
    <col min="11781" max="11781" width="12.7265625" style="486" customWidth="1"/>
    <col min="11782" max="11784" width="9.1796875" style="486"/>
    <col min="11785" max="11785" width="11" style="486" customWidth="1"/>
    <col min="11786" max="11786" width="10.7265625" style="486" customWidth="1"/>
    <col min="11787" max="12036" width="9.1796875" style="486"/>
    <col min="12037" max="12037" width="12.7265625" style="486" customWidth="1"/>
    <col min="12038" max="12040" width="9.1796875" style="486"/>
    <col min="12041" max="12041" width="11" style="486" customWidth="1"/>
    <col min="12042" max="12042" width="10.7265625" style="486" customWidth="1"/>
    <col min="12043" max="12292" width="9.1796875" style="486"/>
    <col min="12293" max="12293" width="12.7265625" style="486" customWidth="1"/>
    <col min="12294" max="12296" width="9.1796875" style="486"/>
    <col min="12297" max="12297" width="11" style="486" customWidth="1"/>
    <col min="12298" max="12298" width="10.7265625" style="486" customWidth="1"/>
    <col min="12299" max="12548" width="9.1796875" style="486"/>
    <col min="12549" max="12549" width="12.7265625" style="486" customWidth="1"/>
    <col min="12550" max="12552" width="9.1796875" style="486"/>
    <col min="12553" max="12553" width="11" style="486" customWidth="1"/>
    <col min="12554" max="12554" width="10.7265625" style="486" customWidth="1"/>
    <col min="12555" max="12804" width="9.1796875" style="486"/>
    <col min="12805" max="12805" width="12.7265625" style="486" customWidth="1"/>
    <col min="12806" max="12808" width="9.1796875" style="486"/>
    <col min="12809" max="12809" width="11" style="486" customWidth="1"/>
    <col min="12810" max="12810" width="10.7265625" style="486" customWidth="1"/>
    <col min="12811" max="13060" width="9.1796875" style="486"/>
    <col min="13061" max="13061" width="12.7265625" style="486" customWidth="1"/>
    <col min="13062" max="13064" width="9.1796875" style="486"/>
    <col min="13065" max="13065" width="11" style="486" customWidth="1"/>
    <col min="13066" max="13066" width="10.7265625" style="486" customWidth="1"/>
    <col min="13067" max="13316" width="9.1796875" style="486"/>
    <col min="13317" max="13317" width="12.7265625" style="486" customWidth="1"/>
    <col min="13318" max="13320" width="9.1796875" style="486"/>
    <col min="13321" max="13321" width="11" style="486" customWidth="1"/>
    <col min="13322" max="13322" width="10.7265625" style="486" customWidth="1"/>
    <col min="13323" max="13572" width="9.1796875" style="486"/>
    <col min="13573" max="13573" width="12.7265625" style="486" customWidth="1"/>
    <col min="13574" max="13576" width="9.1796875" style="486"/>
    <col min="13577" max="13577" width="11" style="486" customWidth="1"/>
    <col min="13578" max="13578" width="10.7265625" style="486" customWidth="1"/>
    <col min="13579" max="13828" width="9.1796875" style="486"/>
    <col min="13829" max="13829" width="12.7265625" style="486" customWidth="1"/>
    <col min="13830" max="13832" width="9.1796875" style="486"/>
    <col min="13833" max="13833" width="11" style="486" customWidth="1"/>
    <col min="13834" max="13834" width="10.7265625" style="486" customWidth="1"/>
    <col min="13835" max="14084" width="9.1796875" style="486"/>
    <col min="14085" max="14085" width="12.7265625" style="486" customWidth="1"/>
    <col min="14086" max="14088" width="9.1796875" style="486"/>
    <col min="14089" max="14089" width="11" style="486" customWidth="1"/>
    <col min="14090" max="14090" width="10.7265625" style="486" customWidth="1"/>
    <col min="14091" max="14340" width="9.1796875" style="486"/>
    <col min="14341" max="14341" width="12.7265625" style="486" customWidth="1"/>
    <col min="14342" max="14344" width="9.1796875" style="486"/>
    <col min="14345" max="14345" width="11" style="486" customWidth="1"/>
    <col min="14346" max="14346" width="10.7265625" style="486" customWidth="1"/>
    <col min="14347" max="14596" width="9.1796875" style="486"/>
    <col min="14597" max="14597" width="12.7265625" style="486" customWidth="1"/>
    <col min="14598" max="14600" width="9.1796875" style="486"/>
    <col min="14601" max="14601" width="11" style="486" customWidth="1"/>
    <col min="14602" max="14602" width="10.7265625" style="486" customWidth="1"/>
    <col min="14603" max="14852" width="9.1796875" style="486"/>
    <col min="14853" max="14853" width="12.7265625" style="486" customWidth="1"/>
    <col min="14854" max="14856" width="9.1796875" style="486"/>
    <col min="14857" max="14857" width="11" style="486" customWidth="1"/>
    <col min="14858" max="14858" width="10.7265625" style="486" customWidth="1"/>
    <col min="14859" max="15108" width="9.1796875" style="486"/>
    <col min="15109" max="15109" width="12.7265625" style="486" customWidth="1"/>
    <col min="15110" max="15112" width="9.1796875" style="486"/>
    <col min="15113" max="15113" width="11" style="486" customWidth="1"/>
    <col min="15114" max="15114" width="10.7265625" style="486" customWidth="1"/>
    <col min="15115" max="15364" width="9.1796875" style="486"/>
    <col min="15365" max="15365" width="12.7265625" style="486" customWidth="1"/>
    <col min="15366" max="15368" width="9.1796875" style="486"/>
    <col min="15369" max="15369" width="11" style="486" customWidth="1"/>
    <col min="15370" max="15370" width="10.7265625" style="486" customWidth="1"/>
    <col min="15371" max="15620" width="9.1796875" style="486"/>
    <col min="15621" max="15621" width="12.7265625" style="486" customWidth="1"/>
    <col min="15622" max="15624" width="9.1796875" style="486"/>
    <col min="15625" max="15625" width="11" style="486" customWidth="1"/>
    <col min="15626" max="15626" width="10.7265625" style="486" customWidth="1"/>
    <col min="15627" max="15876" width="9.1796875" style="486"/>
    <col min="15877" max="15877" width="12.7265625" style="486" customWidth="1"/>
    <col min="15878" max="15880" width="9.1796875" style="486"/>
    <col min="15881" max="15881" width="11" style="486" customWidth="1"/>
    <col min="15882" max="15882" width="10.7265625" style="486" customWidth="1"/>
    <col min="15883" max="16132" width="9.1796875" style="486"/>
    <col min="16133" max="16133" width="12.7265625" style="486" customWidth="1"/>
    <col min="16134" max="16136" width="9.1796875" style="486"/>
    <col min="16137" max="16137" width="11" style="486" customWidth="1"/>
    <col min="16138" max="16138" width="10.7265625" style="486" customWidth="1"/>
    <col min="16139" max="16384" width="9.1796875" style="486"/>
  </cols>
  <sheetData>
    <row r="1" spans="1:13" ht="17.5" x14ac:dyDescent="0.35">
      <c r="A1" s="510" t="s">
        <v>328</v>
      </c>
      <c r="B1" s="511"/>
      <c r="C1" s="511"/>
      <c r="D1" s="511"/>
      <c r="E1" s="511"/>
      <c r="F1" s="511"/>
      <c r="G1" s="511"/>
      <c r="H1" s="511"/>
      <c r="I1" s="511"/>
      <c r="J1" s="512"/>
      <c r="K1" s="485"/>
      <c r="L1" s="485"/>
      <c r="M1" s="485"/>
    </row>
    <row r="2" spans="1:13" ht="17.5" x14ac:dyDescent="0.35">
      <c r="A2" s="513" t="s">
        <v>329</v>
      </c>
      <c r="B2" s="514"/>
      <c r="C2" s="514"/>
      <c r="D2" s="514"/>
      <c r="E2" s="514"/>
      <c r="F2" s="514"/>
      <c r="G2" s="514"/>
      <c r="H2" s="514"/>
      <c r="I2" s="514"/>
      <c r="J2" s="515"/>
      <c r="K2" s="485"/>
      <c r="L2" s="485"/>
      <c r="M2" s="485"/>
    </row>
    <row r="3" spans="1:13" ht="17.5" x14ac:dyDescent="0.35">
      <c r="A3" s="516" t="s">
        <v>330</v>
      </c>
      <c r="B3" s="517"/>
      <c r="C3" s="517"/>
      <c r="D3" s="517"/>
      <c r="E3" s="517"/>
      <c r="F3" s="517"/>
      <c r="G3" s="517"/>
      <c r="H3" s="517"/>
      <c r="I3" s="517"/>
      <c r="J3" s="518"/>
      <c r="K3" s="485"/>
      <c r="L3" s="485"/>
      <c r="M3" s="485"/>
    </row>
    <row r="4" spans="1:13" ht="15" customHeight="1" x14ac:dyDescent="0.35">
      <c r="A4" s="487"/>
      <c r="B4" s="487"/>
      <c r="C4" s="487"/>
      <c r="D4" s="487"/>
      <c r="E4" s="487"/>
      <c r="F4" s="487"/>
      <c r="G4" s="487"/>
      <c r="H4" s="487"/>
      <c r="I4" s="487"/>
      <c r="J4" s="487"/>
      <c r="K4" s="485"/>
      <c r="L4" s="485"/>
      <c r="M4" s="485"/>
    </row>
    <row r="5" spans="1:13" ht="18" x14ac:dyDescent="0.4">
      <c r="A5" s="504" t="s">
        <v>331</v>
      </c>
      <c r="B5" s="504"/>
      <c r="C5" s="504"/>
      <c r="D5" s="504"/>
      <c r="E5" s="504"/>
      <c r="F5" s="504"/>
      <c r="G5" s="504"/>
      <c r="H5" s="504"/>
      <c r="I5" s="504"/>
      <c r="J5" s="504"/>
      <c r="K5" s="488"/>
      <c r="L5" s="488"/>
      <c r="M5" s="488"/>
    </row>
    <row r="6" spans="1:13" ht="27" customHeight="1" x14ac:dyDescent="0.35">
      <c r="A6" s="505"/>
      <c r="B6" s="505"/>
      <c r="C6" s="505"/>
      <c r="D6" s="505"/>
      <c r="E6" s="505"/>
      <c r="F6" s="505"/>
      <c r="G6" s="505"/>
      <c r="H6" s="505"/>
      <c r="I6" s="505"/>
      <c r="J6" s="505"/>
      <c r="K6" s="488"/>
      <c r="L6" s="488"/>
      <c r="M6" s="488"/>
    </row>
    <row r="7" spans="1:13" ht="17.25" customHeight="1" x14ac:dyDescent="0.35">
      <c r="A7" s="489"/>
      <c r="B7" s="489"/>
      <c r="C7" s="489"/>
      <c r="D7" s="489"/>
      <c r="E7" s="489"/>
      <c r="F7" s="489"/>
      <c r="G7" s="489"/>
      <c r="H7" s="489"/>
      <c r="I7" s="489"/>
      <c r="J7" s="489"/>
      <c r="K7" s="489"/>
      <c r="L7" s="489"/>
      <c r="M7" s="489"/>
    </row>
    <row r="8" spans="1:13" ht="18" x14ac:dyDescent="0.4">
      <c r="A8" s="490" t="s">
        <v>332</v>
      </c>
      <c r="B8" s="491"/>
      <c r="C8" s="491"/>
      <c r="D8" s="491"/>
      <c r="E8" s="505"/>
      <c r="F8" s="505"/>
      <c r="G8" s="505"/>
      <c r="H8" s="505"/>
      <c r="I8" s="505"/>
      <c r="J8" s="505"/>
      <c r="K8" s="488"/>
      <c r="L8" s="488"/>
      <c r="M8" s="488"/>
    </row>
    <row r="9" spans="1:13" ht="17.25" customHeight="1" x14ac:dyDescent="0.35">
      <c r="A9" s="491"/>
      <c r="B9" s="491"/>
      <c r="C9" s="491"/>
      <c r="D9" s="491"/>
      <c r="E9" s="491"/>
      <c r="F9" s="489"/>
      <c r="G9" s="489"/>
      <c r="H9" s="489"/>
      <c r="I9" s="489"/>
      <c r="J9" s="489"/>
      <c r="K9" s="489"/>
      <c r="L9" s="489"/>
      <c r="M9" s="489"/>
    </row>
    <row r="10" spans="1:13" ht="18" x14ac:dyDescent="0.4">
      <c r="A10" s="490" t="s">
        <v>333</v>
      </c>
      <c r="B10" s="491"/>
      <c r="C10" s="491"/>
      <c r="D10" s="491"/>
      <c r="E10" s="491"/>
      <c r="F10" s="506"/>
      <c r="G10" s="506"/>
      <c r="H10" s="506"/>
      <c r="I10" s="506"/>
      <c r="J10" s="506"/>
      <c r="K10" s="492"/>
      <c r="L10" s="492"/>
      <c r="M10" s="492"/>
    </row>
    <row r="11" spans="1:13" ht="14.25" customHeight="1" x14ac:dyDescent="0.35">
      <c r="A11" s="491"/>
      <c r="B11" s="491"/>
      <c r="C11" s="491"/>
      <c r="D11" s="491"/>
      <c r="E11" s="491"/>
      <c r="F11" s="491"/>
      <c r="G11" s="491"/>
      <c r="H11" s="491"/>
      <c r="I11" s="491"/>
      <c r="J11" s="491"/>
      <c r="K11" s="491"/>
      <c r="L11" s="491"/>
      <c r="M11" s="491"/>
    </row>
    <row r="12" spans="1:13" ht="18" x14ac:dyDescent="0.4">
      <c r="A12" s="490" t="s">
        <v>334</v>
      </c>
      <c r="B12" s="491"/>
      <c r="C12" s="491"/>
      <c r="D12" s="493" t="s">
        <v>335</v>
      </c>
      <c r="E12" s="492"/>
      <c r="F12" s="494"/>
      <c r="G12" s="491"/>
      <c r="H12" s="495"/>
      <c r="I12" s="492"/>
      <c r="J12" s="496"/>
      <c r="K12" s="491"/>
      <c r="L12" s="491"/>
      <c r="M12" s="491"/>
    </row>
    <row r="13" spans="1:13" ht="28.5" customHeight="1" x14ac:dyDescent="0.35">
      <c r="A13" s="491"/>
      <c r="B13" s="491"/>
      <c r="C13" s="491"/>
      <c r="D13" s="491"/>
      <c r="E13" s="491"/>
      <c r="F13" s="497" t="s">
        <v>336</v>
      </c>
      <c r="G13" s="491"/>
      <c r="H13" s="497" t="s">
        <v>337</v>
      </c>
      <c r="I13" s="491"/>
      <c r="J13" s="497" t="s">
        <v>338</v>
      </c>
      <c r="K13" s="491"/>
      <c r="L13" s="491"/>
      <c r="M13" s="491"/>
    </row>
    <row r="14" spans="1:13" ht="18" x14ac:dyDescent="0.4">
      <c r="A14" s="490" t="s">
        <v>339</v>
      </c>
      <c r="B14" s="491"/>
      <c r="C14" s="491"/>
      <c r="D14" s="491"/>
      <c r="E14" s="491"/>
      <c r="F14" s="496"/>
      <c r="H14" s="496"/>
      <c r="I14" s="491"/>
      <c r="J14" s="492"/>
      <c r="L14" s="491"/>
      <c r="M14" s="491"/>
    </row>
    <row r="15" spans="1:13" ht="17.5" x14ac:dyDescent="0.35">
      <c r="A15" s="491"/>
      <c r="B15" s="491"/>
      <c r="C15" s="491"/>
      <c r="D15" s="491"/>
      <c r="E15" s="491"/>
      <c r="F15" s="497" t="s">
        <v>340</v>
      </c>
      <c r="G15" s="491"/>
      <c r="H15" s="497" t="s">
        <v>341</v>
      </c>
      <c r="I15" s="491"/>
      <c r="J15" s="491"/>
      <c r="K15" s="491"/>
      <c r="L15" s="491"/>
      <c r="M15" s="491"/>
    </row>
    <row r="16" spans="1:13" ht="18" x14ac:dyDescent="0.4">
      <c r="A16" s="490" t="s">
        <v>342</v>
      </c>
      <c r="B16" s="491"/>
      <c r="C16" s="491"/>
      <c r="D16" s="491"/>
      <c r="E16" s="491"/>
      <c r="F16" s="496"/>
      <c r="G16" s="498" t="s">
        <v>246</v>
      </c>
      <c r="H16" s="494" t="s">
        <v>343</v>
      </c>
      <c r="I16" s="498" t="s">
        <v>250</v>
      </c>
      <c r="J16" s="491"/>
      <c r="K16" s="491"/>
      <c r="L16" s="491"/>
      <c r="M16" s="491"/>
    </row>
    <row r="17" spans="1:13" ht="17.5" x14ac:dyDescent="0.35">
      <c r="A17" s="491"/>
      <c r="B17" s="491"/>
      <c r="C17" s="491"/>
      <c r="D17" s="491"/>
      <c r="E17" s="491"/>
      <c r="F17" s="499" t="s">
        <v>344</v>
      </c>
      <c r="G17" s="491"/>
      <c r="H17" s="491"/>
      <c r="I17" s="491"/>
      <c r="J17" s="491"/>
      <c r="K17" s="491"/>
      <c r="L17" s="491"/>
      <c r="M17" s="491"/>
    </row>
    <row r="18" spans="1:13" ht="17.25" customHeight="1" x14ac:dyDescent="0.4">
      <c r="A18" s="490" t="s">
        <v>345</v>
      </c>
      <c r="B18" s="491"/>
      <c r="C18" s="491"/>
      <c r="D18" s="491"/>
      <c r="E18" s="491"/>
      <c r="F18" s="494" t="s">
        <v>343</v>
      </c>
      <c r="G18" s="498" t="s">
        <v>246</v>
      </c>
      <c r="H18" s="496"/>
      <c r="I18" s="498" t="s">
        <v>250</v>
      </c>
      <c r="J18" s="491"/>
      <c r="K18" s="491"/>
      <c r="L18" s="491"/>
      <c r="M18" s="491"/>
    </row>
    <row r="19" spans="1:13" ht="13.5" customHeight="1" x14ac:dyDescent="0.35">
      <c r="J19" s="491"/>
      <c r="K19" s="491"/>
      <c r="L19" s="491"/>
      <c r="M19" s="491"/>
    </row>
    <row r="20" spans="1:13" ht="19.5" customHeight="1" x14ac:dyDescent="0.4">
      <c r="A20" s="507" t="s">
        <v>346</v>
      </c>
      <c r="B20" s="507"/>
      <c r="C20" s="507"/>
      <c r="D20" s="507"/>
      <c r="E20" s="507"/>
      <c r="F20" s="507"/>
      <c r="G20" s="507"/>
      <c r="H20" s="507"/>
      <c r="I20" s="507"/>
      <c r="J20" s="507"/>
      <c r="K20" s="500"/>
      <c r="L20" s="500"/>
      <c r="M20" s="500"/>
    </row>
    <row r="21" spans="1:13" ht="18" x14ac:dyDescent="0.4">
      <c r="A21" s="507"/>
      <c r="B21" s="507"/>
      <c r="C21" s="507"/>
      <c r="D21" s="507"/>
      <c r="E21" s="507"/>
      <c r="F21" s="507"/>
      <c r="G21" s="507"/>
      <c r="H21" s="507"/>
      <c r="I21" s="507"/>
      <c r="J21" s="507"/>
      <c r="K21" s="500"/>
      <c r="L21" s="500"/>
      <c r="M21" s="500"/>
    </row>
    <row r="22" spans="1:13" ht="17.5" x14ac:dyDescent="0.35">
      <c r="A22" s="491"/>
      <c r="B22" s="505"/>
      <c r="C22" s="505"/>
      <c r="D22" s="505"/>
      <c r="E22" s="505"/>
      <c r="F22" s="505"/>
      <c r="G22" s="491"/>
      <c r="H22" s="505"/>
      <c r="I22" s="505"/>
      <c r="J22" s="505"/>
      <c r="K22" s="488"/>
      <c r="L22" s="491"/>
      <c r="M22" s="491"/>
    </row>
    <row r="23" spans="1:13" ht="17.5" x14ac:dyDescent="0.35">
      <c r="A23" s="491"/>
      <c r="B23" s="508" t="s">
        <v>148</v>
      </c>
      <c r="C23" s="508"/>
      <c r="D23" s="508"/>
      <c r="E23" s="508"/>
      <c r="F23" s="508"/>
      <c r="G23" s="491"/>
      <c r="H23" s="508" t="s">
        <v>347</v>
      </c>
      <c r="I23" s="508"/>
      <c r="J23" s="508"/>
      <c r="K23" s="501"/>
      <c r="L23" s="491"/>
      <c r="M23" s="491"/>
    </row>
    <row r="24" spans="1:13" ht="17.5" x14ac:dyDescent="0.35">
      <c r="A24" s="491"/>
      <c r="B24" s="505"/>
      <c r="C24" s="505"/>
      <c r="D24" s="505"/>
      <c r="E24" s="505"/>
      <c r="F24" s="505"/>
      <c r="G24" s="491"/>
      <c r="H24" s="505"/>
      <c r="I24" s="505"/>
      <c r="J24" s="505"/>
      <c r="K24" s="488"/>
      <c r="L24" s="491"/>
      <c r="M24" s="491"/>
    </row>
    <row r="25" spans="1:13" ht="17.5" x14ac:dyDescent="0.35">
      <c r="A25" s="491"/>
      <c r="B25" s="508" t="s">
        <v>148</v>
      </c>
      <c r="C25" s="508"/>
      <c r="D25" s="508"/>
      <c r="E25" s="508"/>
      <c r="F25" s="508"/>
      <c r="G25" s="491"/>
      <c r="H25" s="508" t="s">
        <v>347</v>
      </c>
      <c r="I25" s="508"/>
      <c r="J25" s="508"/>
      <c r="K25" s="501"/>
      <c r="L25" s="491"/>
      <c r="M25" s="491"/>
    </row>
    <row r="26" spans="1:13" ht="10.5" customHeight="1" x14ac:dyDescent="0.35">
      <c r="A26" s="491"/>
      <c r="B26" s="491"/>
      <c r="C26" s="491"/>
      <c r="D26" s="491"/>
      <c r="E26" s="491"/>
      <c r="F26" s="491"/>
      <c r="G26" s="491"/>
      <c r="H26" s="491"/>
      <c r="I26" s="491"/>
      <c r="J26" s="491"/>
      <c r="K26" s="491"/>
      <c r="L26" s="491"/>
      <c r="M26" s="491"/>
    </row>
    <row r="27" spans="1:13" ht="18" x14ac:dyDescent="0.4">
      <c r="A27" s="490" t="s">
        <v>348</v>
      </c>
      <c r="B27" s="491"/>
      <c r="C27" s="491"/>
      <c r="D27" s="491"/>
      <c r="E27" s="491"/>
      <c r="F27" s="491"/>
      <c r="G27" s="491"/>
      <c r="H27" s="494"/>
      <c r="I27" s="491"/>
      <c r="J27" s="496"/>
      <c r="K27" s="491"/>
      <c r="L27" s="491"/>
      <c r="M27" s="491"/>
    </row>
    <row r="28" spans="1:13" ht="14.25" customHeight="1" x14ac:dyDescent="0.35">
      <c r="A28" s="491"/>
      <c r="B28" s="491"/>
      <c r="C28" s="491"/>
      <c r="D28" s="491"/>
      <c r="E28" s="491"/>
      <c r="F28" s="491"/>
      <c r="G28" s="491"/>
      <c r="H28" s="499" t="s">
        <v>349</v>
      </c>
      <c r="I28" s="502"/>
      <c r="J28" s="497" t="s">
        <v>250</v>
      </c>
      <c r="K28" s="491"/>
      <c r="L28" s="491"/>
      <c r="M28" s="491"/>
    </row>
    <row r="29" spans="1:13" ht="18" x14ac:dyDescent="0.4">
      <c r="A29" s="490" t="s">
        <v>350</v>
      </c>
      <c r="B29" s="491"/>
      <c r="C29" s="491"/>
      <c r="D29" s="491"/>
      <c r="E29" s="491"/>
      <c r="F29" s="491"/>
      <c r="G29" s="491"/>
      <c r="H29" s="491"/>
      <c r="I29" s="491"/>
      <c r="J29" s="491"/>
      <c r="K29" s="491"/>
      <c r="L29" s="491"/>
      <c r="M29" s="491"/>
    </row>
    <row r="30" spans="1:13" ht="18" x14ac:dyDescent="0.4">
      <c r="A30" s="491"/>
      <c r="B30" s="495"/>
      <c r="C30" s="498" t="s">
        <v>353</v>
      </c>
      <c r="D30" s="490"/>
      <c r="E30" s="505"/>
      <c r="F30" s="505"/>
      <c r="G30" s="505"/>
      <c r="H30" s="505"/>
      <c r="I30" s="505"/>
      <c r="J30" s="505"/>
      <c r="K30" s="491"/>
      <c r="L30" s="491"/>
      <c r="M30" s="491"/>
    </row>
    <row r="31" spans="1:13" ht="17.5" x14ac:dyDescent="0.35">
      <c r="A31" s="491"/>
      <c r="B31" s="491"/>
      <c r="C31" s="505"/>
      <c r="D31" s="505"/>
      <c r="E31" s="505"/>
      <c r="F31" s="505"/>
      <c r="G31" s="505"/>
      <c r="H31" s="505"/>
      <c r="I31" s="505"/>
      <c r="J31" s="505"/>
      <c r="K31" s="491"/>
      <c r="L31" s="491"/>
      <c r="M31" s="491"/>
    </row>
    <row r="32" spans="1:13" ht="12" customHeight="1" x14ac:dyDescent="0.35">
      <c r="A32" s="491"/>
      <c r="B32" s="491"/>
      <c r="C32" s="491"/>
      <c r="D32" s="491"/>
      <c r="E32" s="491"/>
      <c r="F32" s="491"/>
      <c r="G32" s="491"/>
      <c r="H32" s="491"/>
      <c r="I32" s="491"/>
      <c r="J32" s="491"/>
      <c r="K32" s="491"/>
      <c r="L32" s="491"/>
      <c r="M32" s="491"/>
    </row>
    <row r="33" spans="1:13" ht="18" x14ac:dyDescent="0.4">
      <c r="A33" s="491"/>
      <c r="B33" s="495"/>
      <c r="C33" s="498" t="s">
        <v>354</v>
      </c>
      <c r="D33" s="490"/>
      <c r="E33" s="505"/>
      <c r="F33" s="505"/>
      <c r="G33" s="505"/>
      <c r="H33" s="505"/>
      <c r="I33" s="505"/>
      <c r="J33" s="505"/>
      <c r="K33" s="491"/>
      <c r="L33" s="491"/>
      <c r="M33" s="491"/>
    </row>
    <row r="34" spans="1:13" ht="17.5" x14ac:dyDescent="0.35">
      <c r="A34" s="491"/>
      <c r="B34" s="491"/>
      <c r="C34" s="505"/>
      <c r="D34" s="505"/>
      <c r="E34" s="505"/>
      <c r="F34" s="505"/>
      <c r="G34" s="505"/>
      <c r="H34" s="505"/>
      <c r="I34" s="505"/>
      <c r="J34" s="505"/>
      <c r="K34" s="491"/>
      <c r="L34" s="491"/>
      <c r="M34" s="491"/>
    </row>
    <row r="35" spans="1:13" ht="12" customHeight="1" x14ac:dyDescent="0.35">
      <c r="A35" s="491"/>
      <c r="B35" s="491"/>
      <c r="C35" s="491"/>
      <c r="D35" s="491"/>
      <c r="E35" s="491"/>
      <c r="F35" s="491"/>
      <c r="G35" s="491"/>
      <c r="H35" s="491"/>
      <c r="I35" s="491"/>
      <c r="J35" s="491"/>
      <c r="K35" s="491"/>
      <c r="L35" s="491"/>
      <c r="M35" s="491"/>
    </row>
    <row r="36" spans="1:13" ht="17.5" x14ac:dyDescent="0.35">
      <c r="A36" s="491"/>
      <c r="B36" s="494"/>
      <c r="C36" s="498" t="s">
        <v>351</v>
      </c>
      <c r="D36" s="505"/>
      <c r="E36" s="505"/>
      <c r="F36" s="505"/>
      <c r="G36" s="505"/>
      <c r="H36" s="505"/>
      <c r="I36" s="505"/>
      <c r="J36" s="505"/>
      <c r="K36" s="491"/>
      <c r="L36" s="491"/>
      <c r="M36" s="491"/>
    </row>
    <row r="37" spans="1:13" ht="17.5" x14ac:dyDescent="0.35">
      <c r="A37" s="491"/>
      <c r="B37" s="491"/>
      <c r="C37" s="505"/>
      <c r="D37" s="505"/>
      <c r="E37" s="505"/>
      <c r="F37" s="505"/>
      <c r="G37" s="505"/>
      <c r="H37" s="505"/>
      <c r="I37" s="505"/>
      <c r="J37" s="505"/>
      <c r="K37" s="491"/>
      <c r="L37" s="491"/>
      <c r="M37" s="491"/>
    </row>
    <row r="38" spans="1:13" ht="12" customHeight="1" x14ac:dyDescent="0.35">
      <c r="A38" s="491"/>
      <c r="B38" s="491"/>
      <c r="C38" s="491"/>
      <c r="D38" s="491"/>
      <c r="E38" s="491"/>
      <c r="F38" s="491"/>
      <c r="G38" s="491"/>
      <c r="H38" s="491"/>
      <c r="I38" s="491"/>
      <c r="J38" s="491"/>
      <c r="K38" s="491"/>
      <c r="L38" s="491"/>
      <c r="M38" s="491"/>
    </row>
    <row r="39" spans="1:13" ht="18" x14ac:dyDescent="0.4">
      <c r="A39" s="491"/>
      <c r="B39" s="495"/>
      <c r="C39" s="498" t="s">
        <v>355</v>
      </c>
      <c r="D39" s="490"/>
      <c r="E39" s="505"/>
      <c r="F39" s="505"/>
      <c r="G39" s="505"/>
      <c r="H39" s="505"/>
      <c r="I39" s="505"/>
      <c r="J39" s="505"/>
      <c r="K39" s="491"/>
      <c r="L39" s="491"/>
      <c r="M39" s="491"/>
    </row>
    <row r="40" spans="1:13" ht="17.5" x14ac:dyDescent="0.35">
      <c r="A40" s="491"/>
      <c r="B40" s="491"/>
      <c r="C40" s="505"/>
      <c r="D40" s="505"/>
      <c r="E40" s="505"/>
      <c r="F40" s="505"/>
      <c r="G40" s="505"/>
      <c r="H40" s="505"/>
      <c r="I40" s="505"/>
      <c r="J40" s="505"/>
      <c r="K40" s="491"/>
      <c r="L40" s="491"/>
      <c r="M40" s="491"/>
    </row>
    <row r="41" spans="1:13" ht="12" customHeight="1" x14ac:dyDescent="0.35">
      <c r="A41" s="491"/>
      <c r="B41" s="491"/>
      <c r="C41" s="491"/>
      <c r="D41" s="491"/>
      <c r="E41" s="491"/>
      <c r="F41" s="491"/>
      <c r="G41" s="491"/>
      <c r="H41" s="491"/>
      <c r="I41" s="491"/>
      <c r="J41" s="491"/>
      <c r="K41" s="491"/>
      <c r="L41" s="491"/>
      <c r="M41" s="491"/>
    </row>
    <row r="42" spans="1:13" ht="18" x14ac:dyDescent="0.4">
      <c r="A42" s="491"/>
      <c r="B42" s="496"/>
      <c r="C42" s="503" t="s">
        <v>352</v>
      </c>
      <c r="D42" s="493"/>
      <c r="E42" s="493"/>
      <c r="F42" s="493"/>
      <c r="G42" s="493"/>
      <c r="H42" s="493"/>
      <c r="I42" s="505"/>
      <c r="J42" s="505"/>
      <c r="K42" s="491"/>
      <c r="L42" s="491"/>
      <c r="M42" s="491"/>
    </row>
    <row r="43" spans="1:13" ht="17.5" x14ac:dyDescent="0.35">
      <c r="A43" s="491"/>
      <c r="B43" s="491"/>
      <c r="C43" s="505"/>
      <c r="D43" s="505"/>
      <c r="E43" s="505"/>
      <c r="F43" s="505"/>
      <c r="G43" s="505"/>
      <c r="H43" s="505"/>
      <c r="I43" s="505"/>
      <c r="J43" s="505"/>
      <c r="K43" s="491"/>
      <c r="L43" s="491"/>
      <c r="M43" s="491"/>
    </row>
    <row r="44" spans="1:13" ht="17.5" x14ac:dyDescent="0.35">
      <c r="A44" s="491"/>
      <c r="B44" s="491"/>
      <c r="C44" s="509"/>
      <c r="D44" s="509"/>
      <c r="E44" s="509"/>
      <c r="F44" s="509"/>
      <c r="G44" s="509"/>
      <c r="H44" s="509"/>
      <c r="I44" s="509"/>
      <c r="J44" s="509"/>
      <c r="K44" s="491"/>
      <c r="L44" s="491"/>
      <c r="M44" s="491"/>
    </row>
    <row r="45" spans="1:13" ht="17.5" x14ac:dyDescent="0.35">
      <c r="A45" s="491"/>
      <c r="B45" s="491"/>
      <c r="C45" s="491"/>
      <c r="D45" s="491"/>
      <c r="E45" s="491"/>
      <c r="F45" s="491"/>
      <c r="G45" s="491"/>
      <c r="H45" s="491"/>
      <c r="I45" s="491"/>
      <c r="J45" s="491"/>
      <c r="K45" s="491"/>
      <c r="L45" s="491"/>
      <c r="M45" s="491"/>
    </row>
    <row r="46" spans="1:13" ht="17.5" x14ac:dyDescent="0.35">
      <c r="A46" s="491"/>
      <c r="B46" s="491"/>
      <c r="C46" s="491"/>
      <c r="D46" s="491"/>
      <c r="E46" s="491"/>
      <c r="F46" s="491"/>
      <c r="G46" s="491"/>
      <c r="H46" s="491"/>
      <c r="I46" s="491"/>
      <c r="J46" s="491"/>
      <c r="K46" s="491"/>
      <c r="L46" s="491"/>
      <c r="M46" s="491"/>
    </row>
    <row r="47" spans="1:13" ht="17.5" x14ac:dyDescent="0.35">
      <c r="A47" s="491"/>
      <c r="B47" s="491"/>
      <c r="C47" s="491"/>
      <c r="D47" s="491"/>
      <c r="E47" s="491"/>
      <c r="F47" s="491"/>
      <c r="G47" s="491"/>
      <c r="H47" s="491"/>
      <c r="I47" s="491"/>
      <c r="J47" s="491"/>
      <c r="K47" s="491"/>
      <c r="L47" s="491"/>
      <c r="M47" s="491"/>
    </row>
    <row r="48" spans="1:13" ht="17.5" x14ac:dyDescent="0.35">
      <c r="A48" s="491"/>
      <c r="B48" s="491"/>
      <c r="C48" s="491"/>
      <c r="D48" s="491"/>
      <c r="E48" s="491"/>
      <c r="F48" s="491"/>
      <c r="G48" s="491"/>
      <c r="H48" s="491"/>
      <c r="I48" s="491"/>
      <c r="J48" s="491"/>
      <c r="K48" s="491"/>
      <c r="L48" s="491"/>
      <c r="M48" s="491"/>
    </row>
    <row r="49" spans="1:13" ht="17.5" x14ac:dyDescent="0.35">
      <c r="A49" s="491"/>
      <c r="B49" s="491"/>
      <c r="C49" s="491"/>
      <c r="D49" s="491"/>
      <c r="E49" s="491"/>
      <c r="F49" s="491"/>
      <c r="G49" s="491"/>
      <c r="H49" s="491"/>
      <c r="I49" s="491"/>
      <c r="J49" s="491"/>
      <c r="K49" s="491"/>
      <c r="L49" s="491"/>
      <c r="M49" s="491"/>
    </row>
    <row r="50" spans="1:13" ht="17.5" x14ac:dyDescent="0.35">
      <c r="A50" s="491"/>
      <c r="B50" s="491"/>
      <c r="C50" s="491"/>
      <c r="D50" s="491"/>
      <c r="E50" s="491"/>
      <c r="F50" s="491"/>
      <c r="G50" s="491"/>
      <c r="H50" s="491"/>
      <c r="I50" s="491"/>
      <c r="J50" s="491"/>
      <c r="K50" s="491"/>
      <c r="L50" s="491"/>
      <c r="M50" s="491"/>
    </row>
    <row r="51" spans="1:13" ht="17.5" x14ac:dyDescent="0.35">
      <c r="A51" s="491"/>
      <c r="B51" s="491"/>
      <c r="C51" s="491"/>
      <c r="D51" s="491"/>
      <c r="E51" s="491"/>
      <c r="F51" s="491"/>
      <c r="G51" s="491"/>
      <c r="H51" s="491"/>
      <c r="I51" s="491"/>
      <c r="J51" s="491"/>
      <c r="K51" s="491"/>
      <c r="L51" s="491"/>
      <c r="M51" s="491"/>
    </row>
    <row r="52" spans="1:13" ht="17.5" x14ac:dyDescent="0.35">
      <c r="A52" s="491"/>
      <c r="B52" s="491"/>
      <c r="C52" s="491"/>
      <c r="D52" s="491"/>
      <c r="E52" s="491"/>
      <c r="F52" s="491"/>
      <c r="G52" s="491"/>
      <c r="H52" s="491"/>
      <c r="I52" s="491"/>
      <c r="J52" s="491"/>
      <c r="K52" s="491"/>
      <c r="L52" s="491"/>
      <c r="M52" s="491"/>
    </row>
    <row r="53" spans="1:13" ht="17.5" x14ac:dyDescent="0.35">
      <c r="A53" s="491"/>
      <c r="B53" s="491"/>
      <c r="C53" s="491"/>
      <c r="D53" s="491"/>
      <c r="E53" s="491"/>
      <c r="F53" s="491"/>
      <c r="G53" s="491"/>
      <c r="H53" s="491"/>
      <c r="I53" s="491"/>
      <c r="J53" s="491"/>
      <c r="K53" s="491"/>
      <c r="L53" s="491"/>
      <c r="M53" s="491"/>
    </row>
    <row r="54" spans="1:13" ht="17.5" x14ac:dyDescent="0.35">
      <c r="A54" s="491"/>
      <c r="B54" s="491"/>
      <c r="C54" s="491"/>
      <c r="D54" s="491"/>
      <c r="E54" s="491"/>
      <c r="F54" s="491"/>
      <c r="G54" s="491"/>
      <c r="H54" s="491"/>
      <c r="I54" s="491"/>
      <c r="J54" s="491"/>
      <c r="K54" s="491"/>
      <c r="L54" s="491"/>
      <c r="M54" s="491"/>
    </row>
    <row r="55" spans="1:13" ht="17.5" x14ac:dyDescent="0.35">
      <c r="A55" s="491"/>
      <c r="B55" s="491"/>
      <c r="C55" s="491"/>
      <c r="D55" s="491"/>
      <c r="E55" s="491"/>
      <c r="F55" s="491"/>
      <c r="G55" s="491"/>
      <c r="H55" s="491"/>
      <c r="I55" s="491"/>
      <c r="J55" s="491"/>
      <c r="K55" s="491"/>
      <c r="L55" s="491"/>
      <c r="M55" s="491"/>
    </row>
    <row r="56" spans="1:13" ht="17.5" x14ac:dyDescent="0.35">
      <c r="A56" s="491"/>
      <c r="B56" s="491"/>
      <c r="C56" s="491"/>
      <c r="D56" s="491"/>
      <c r="E56" s="491"/>
      <c r="F56" s="491"/>
      <c r="G56" s="491"/>
      <c r="H56" s="491"/>
      <c r="I56" s="491"/>
      <c r="J56" s="491"/>
      <c r="K56" s="491"/>
      <c r="L56" s="491"/>
      <c r="M56" s="491"/>
    </row>
    <row r="57" spans="1:13" ht="17.5" x14ac:dyDescent="0.35">
      <c r="A57" s="491"/>
      <c r="B57" s="491"/>
      <c r="C57" s="491"/>
      <c r="D57" s="491"/>
      <c r="E57" s="491"/>
      <c r="F57" s="491"/>
      <c r="G57" s="491"/>
      <c r="H57" s="491"/>
      <c r="I57" s="491"/>
      <c r="J57" s="491"/>
      <c r="K57" s="491"/>
      <c r="L57" s="491"/>
      <c r="M57" s="491"/>
    </row>
    <row r="58" spans="1:13" ht="17.5" x14ac:dyDescent="0.35">
      <c r="A58" s="491"/>
      <c r="B58" s="491"/>
      <c r="C58" s="491"/>
      <c r="D58" s="491"/>
      <c r="E58" s="491"/>
      <c r="F58" s="491"/>
      <c r="G58" s="491"/>
      <c r="H58" s="491"/>
      <c r="I58" s="491"/>
      <c r="J58" s="491"/>
      <c r="K58" s="491"/>
      <c r="L58" s="491"/>
      <c r="M58" s="491"/>
    </row>
    <row r="59" spans="1:13" ht="17.5" x14ac:dyDescent="0.35">
      <c r="A59" s="491"/>
      <c r="B59" s="491"/>
      <c r="C59" s="491"/>
      <c r="D59" s="491"/>
      <c r="E59" s="491"/>
      <c r="F59" s="491"/>
      <c r="G59" s="491"/>
      <c r="H59" s="491"/>
      <c r="I59" s="491"/>
      <c r="J59" s="491"/>
      <c r="K59" s="491"/>
      <c r="L59" s="491"/>
      <c r="M59" s="491"/>
    </row>
    <row r="60" spans="1:13" ht="17.5" x14ac:dyDescent="0.35">
      <c r="A60" s="491"/>
      <c r="B60" s="491"/>
      <c r="C60" s="491"/>
      <c r="D60" s="491"/>
      <c r="E60" s="491"/>
      <c r="F60" s="491"/>
      <c r="G60" s="491"/>
      <c r="H60" s="491"/>
      <c r="I60" s="491"/>
      <c r="J60" s="491"/>
      <c r="K60" s="491"/>
      <c r="L60" s="491"/>
      <c r="M60" s="491"/>
    </row>
    <row r="61" spans="1:13" ht="17.5" x14ac:dyDescent="0.35">
      <c r="A61" s="491"/>
      <c r="B61" s="491"/>
      <c r="C61" s="491"/>
      <c r="D61" s="491"/>
      <c r="E61" s="491"/>
      <c r="F61" s="491"/>
      <c r="G61" s="491"/>
      <c r="H61" s="491"/>
      <c r="I61" s="491"/>
      <c r="J61" s="491"/>
      <c r="K61" s="491"/>
      <c r="L61" s="491"/>
      <c r="M61" s="491"/>
    </row>
    <row r="62" spans="1:13" ht="17.5" x14ac:dyDescent="0.35">
      <c r="A62" s="491"/>
      <c r="B62" s="491"/>
      <c r="C62" s="491"/>
      <c r="D62" s="491"/>
      <c r="E62" s="491"/>
      <c r="F62" s="491"/>
      <c r="G62" s="491"/>
      <c r="H62" s="491"/>
      <c r="I62" s="491"/>
      <c r="J62" s="491"/>
      <c r="K62" s="491"/>
      <c r="L62" s="491"/>
      <c r="M62" s="491"/>
    </row>
    <row r="63" spans="1:13" ht="17.5" x14ac:dyDescent="0.35">
      <c r="A63" s="491"/>
      <c r="B63" s="491"/>
      <c r="C63" s="491"/>
      <c r="D63" s="491"/>
      <c r="E63" s="491"/>
      <c r="F63" s="491"/>
      <c r="G63" s="491"/>
      <c r="H63" s="491"/>
      <c r="I63" s="491"/>
      <c r="J63" s="491"/>
      <c r="K63" s="491"/>
      <c r="L63" s="491"/>
      <c r="M63" s="491"/>
    </row>
    <row r="64" spans="1:13" ht="17.5" x14ac:dyDescent="0.35">
      <c r="A64" s="491"/>
      <c r="B64" s="491"/>
      <c r="C64" s="491"/>
      <c r="D64" s="491"/>
      <c r="E64" s="491"/>
      <c r="F64" s="491"/>
      <c r="G64" s="491"/>
      <c r="H64" s="491"/>
      <c r="I64" s="491"/>
      <c r="J64" s="491"/>
      <c r="K64" s="491"/>
      <c r="L64" s="491"/>
      <c r="M64" s="491"/>
    </row>
    <row r="65" spans="1:13" ht="17.5" x14ac:dyDescent="0.35">
      <c r="A65" s="491"/>
      <c r="B65" s="491"/>
      <c r="C65" s="491"/>
      <c r="D65" s="491"/>
      <c r="E65" s="491"/>
      <c r="F65" s="491"/>
      <c r="G65" s="491"/>
      <c r="H65" s="491"/>
      <c r="I65" s="491"/>
      <c r="J65" s="491"/>
      <c r="K65" s="491"/>
      <c r="L65" s="491"/>
      <c r="M65" s="491"/>
    </row>
    <row r="66" spans="1:13" ht="17.5" x14ac:dyDescent="0.35">
      <c r="A66" s="491"/>
      <c r="B66" s="491"/>
      <c r="C66" s="491"/>
      <c r="D66" s="491"/>
      <c r="E66" s="491"/>
      <c r="F66" s="491"/>
      <c r="G66" s="491"/>
      <c r="H66" s="491"/>
      <c r="I66" s="491"/>
      <c r="J66" s="491"/>
      <c r="K66" s="491"/>
      <c r="L66" s="491"/>
      <c r="M66" s="491"/>
    </row>
    <row r="67" spans="1:13" ht="17.5" x14ac:dyDescent="0.35">
      <c r="A67" s="491"/>
      <c r="B67" s="491"/>
      <c r="C67" s="491"/>
      <c r="D67" s="491"/>
      <c r="E67" s="491"/>
      <c r="F67" s="491"/>
      <c r="G67" s="491"/>
      <c r="H67" s="491"/>
      <c r="I67" s="491"/>
      <c r="J67" s="491"/>
      <c r="K67" s="491"/>
      <c r="L67" s="491"/>
      <c r="M67" s="491"/>
    </row>
    <row r="68" spans="1:13" ht="17.5" x14ac:dyDescent="0.35">
      <c r="A68" s="491"/>
      <c r="B68" s="491"/>
      <c r="C68" s="491"/>
      <c r="D68" s="491"/>
      <c r="E68" s="491"/>
      <c r="F68" s="491"/>
      <c r="G68" s="491"/>
      <c r="H68" s="491"/>
      <c r="I68" s="491"/>
      <c r="J68" s="491"/>
      <c r="K68" s="491"/>
      <c r="L68" s="491"/>
      <c r="M68" s="491"/>
    </row>
    <row r="69" spans="1:13" ht="17.5" x14ac:dyDescent="0.35">
      <c r="A69" s="491"/>
      <c r="B69" s="491"/>
      <c r="C69" s="491"/>
      <c r="D69" s="491"/>
      <c r="E69" s="491"/>
      <c r="F69" s="491"/>
      <c r="G69" s="491"/>
      <c r="H69" s="491"/>
      <c r="I69" s="491"/>
      <c r="J69" s="491"/>
      <c r="K69" s="491"/>
      <c r="L69" s="491"/>
      <c r="M69" s="491"/>
    </row>
    <row r="70" spans="1:13" ht="17.5" x14ac:dyDescent="0.35">
      <c r="A70" s="491"/>
      <c r="B70" s="491"/>
      <c r="C70" s="491"/>
      <c r="D70" s="491"/>
      <c r="E70" s="491"/>
      <c r="F70" s="491"/>
      <c r="G70" s="491"/>
      <c r="H70" s="491"/>
      <c r="I70" s="491"/>
      <c r="J70" s="491"/>
      <c r="K70" s="491"/>
      <c r="L70" s="491"/>
      <c r="M70" s="491"/>
    </row>
    <row r="71" spans="1:13" ht="17.5" x14ac:dyDescent="0.35">
      <c r="A71" s="491"/>
      <c r="B71" s="491"/>
      <c r="C71" s="491"/>
      <c r="D71" s="491"/>
      <c r="E71" s="491"/>
      <c r="F71" s="491"/>
      <c r="G71" s="491"/>
      <c r="H71" s="491"/>
      <c r="I71" s="491"/>
      <c r="J71" s="491"/>
      <c r="K71" s="491"/>
      <c r="L71" s="491"/>
      <c r="M71" s="491"/>
    </row>
    <row r="72" spans="1:13" ht="17.5" x14ac:dyDescent="0.35">
      <c r="A72" s="491"/>
      <c r="B72" s="491"/>
      <c r="C72" s="491"/>
      <c r="D72" s="491"/>
      <c r="E72" s="491"/>
      <c r="F72" s="491"/>
      <c r="G72" s="491"/>
      <c r="H72" s="491"/>
      <c r="I72" s="491"/>
      <c r="J72" s="491"/>
      <c r="K72" s="491"/>
      <c r="L72" s="491"/>
      <c r="M72" s="491"/>
    </row>
    <row r="73" spans="1:13" ht="17.5" x14ac:dyDescent="0.35">
      <c r="A73" s="491"/>
      <c r="B73" s="491"/>
      <c r="C73" s="491"/>
      <c r="D73" s="491"/>
      <c r="E73" s="491"/>
      <c r="F73" s="491"/>
      <c r="G73" s="491"/>
      <c r="H73" s="491"/>
      <c r="I73" s="491"/>
      <c r="J73" s="491"/>
      <c r="K73" s="491"/>
      <c r="L73" s="491"/>
      <c r="M73" s="491"/>
    </row>
    <row r="74" spans="1:13" ht="17.5" x14ac:dyDescent="0.35">
      <c r="A74" s="491"/>
      <c r="B74" s="491"/>
      <c r="C74" s="491"/>
      <c r="D74" s="491"/>
      <c r="E74" s="491"/>
      <c r="F74" s="491"/>
      <c r="G74" s="491"/>
      <c r="H74" s="491"/>
      <c r="I74" s="491"/>
      <c r="J74" s="491"/>
      <c r="K74" s="491"/>
      <c r="L74" s="491"/>
      <c r="M74" s="491"/>
    </row>
    <row r="75" spans="1:13" ht="17.5" x14ac:dyDescent="0.35">
      <c r="A75" s="491"/>
      <c r="B75" s="491"/>
      <c r="C75" s="491"/>
      <c r="D75" s="491"/>
      <c r="E75" s="491"/>
      <c r="F75" s="491"/>
      <c r="G75" s="491"/>
      <c r="H75" s="491"/>
      <c r="I75" s="491"/>
      <c r="J75" s="491"/>
      <c r="K75" s="491"/>
      <c r="L75" s="491"/>
      <c r="M75" s="491"/>
    </row>
    <row r="76" spans="1:13" ht="17.5" x14ac:dyDescent="0.35">
      <c r="A76" s="491"/>
      <c r="B76" s="491"/>
      <c r="C76" s="491"/>
      <c r="D76" s="491"/>
      <c r="E76" s="491"/>
      <c r="F76" s="491"/>
      <c r="G76" s="491"/>
      <c r="H76" s="491"/>
      <c r="I76" s="491"/>
      <c r="J76" s="491"/>
      <c r="K76" s="491"/>
      <c r="L76" s="491"/>
      <c r="M76" s="491"/>
    </row>
    <row r="77" spans="1:13" ht="17.5" x14ac:dyDescent="0.35">
      <c r="A77" s="491"/>
      <c r="B77" s="491"/>
      <c r="C77" s="491"/>
      <c r="D77" s="491"/>
      <c r="E77" s="491"/>
      <c r="F77" s="491"/>
      <c r="G77" s="491"/>
      <c r="H77" s="491"/>
      <c r="I77" s="491"/>
      <c r="J77" s="491"/>
      <c r="K77" s="491"/>
      <c r="L77" s="491"/>
      <c r="M77" s="491"/>
    </row>
    <row r="78" spans="1:13" ht="17.5" x14ac:dyDescent="0.35">
      <c r="A78" s="491"/>
      <c r="B78" s="491"/>
      <c r="C78" s="491"/>
      <c r="D78" s="491"/>
      <c r="E78" s="491"/>
      <c r="F78" s="491"/>
      <c r="G78" s="491"/>
      <c r="H78" s="491"/>
      <c r="I78" s="491"/>
      <c r="J78" s="491"/>
      <c r="K78" s="491"/>
      <c r="L78" s="491"/>
      <c r="M78" s="491"/>
    </row>
    <row r="79" spans="1:13" ht="17.5" x14ac:dyDescent="0.35">
      <c r="A79" s="491"/>
      <c r="B79" s="491"/>
      <c r="C79" s="491"/>
      <c r="D79" s="491"/>
      <c r="E79" s="491"/>
      <c r="F79" s="491"/>
      <c r="G79" s="491"/>
      <c r="H79" s="491"/>
      <c r="I79" s="491"/>
      <c r="J79" s="491"/>
      <c r="K79" s="491"/>
      <c r="L79" s="491"/>
      <c r="M79" s="491"/>
    </row>
    <row r="80" spans="1:13" ht="17.5" x14ac:dyDescent="0.35">
      <c r="A80" s="491"/>
      <c r="B80" s="491"/>
      <c r="C80" s="491"/>
      <c r="D80" s="491"/>
      <c r="E80" s="491"/>
      <c r="F80" s="491"/>
      <c r="G80" s="491"/>
      <c r="H80" s="491"/>
      <c r="I80" s="491"/>
      <c r="J80" s="491"/>
      <c r="K80" s="491"/>
      <c r="L80" s="491"/>
      <c r="M80" s="491"/>
    </row>
    <row r="81" spans="1:13" ht="17.5" x14ac:dyDescent="0.35">
      <c r="A81" s="491"/>
      <c r="B81" s="491"/>
      <c r="C81" s="491"/>
      <c r="D81" s="491"/>
      <c r="E81" s="491"/>
      <c r="F81" s="491"/>
      <c r="G81" s="491"/>
      <c r="H81" s="491"/>
      <c r="I81" s="491"/>
      <c r="J81" s="491"/>
      <c r="K81" s="491"/>
      <c r="L81" s="491"/>
      <c r="M81" s="491"/>
    </row>
    <row r="82" spans="1:13" ht="17.5" x14ac:dyDescent="0.35">
      <c r="A82" s="491"/>
      <c r="B82" s="491"/>
      <c r="C82" s="491"/>
      <c r="D82" s="491"/>
      <c r="E82" s="491"/>
      <c r="F82" s="491"/>
      <c r="G82" s="491"/>
      <c r="H82" s="491"/>
      <c r="I82" s="491"/>
      <c r="J82" s="491"/>
      <c r="K82" s="491"/>
      <c r="L82" s="491"/>
      <c r="M82" s="491"/>
    </row>
    <row r="83" spans="1:13" ht="17.5" x14ac:dyDescent="0.35">
      <c r="A83" s="491"/>
      <c r="B83" s="491"/>
      <c r="C83" s="491"/>
      <c r="D83" s="491"/>
      <c r="E83" s="491"/>
      <c r="F83" s="491"/>
      <c r="G83" s="491"/>
      <c r="H83" s="491"/>
      <c r="I83" s="491"/>
      <c r="J83" s="491"/>
      <c r="K83" s="491"/>
      <c r="L83" s="491"/>
      <c r="M83" s="491"/>
    </row>
    <row r="84" spans="1:13" ht="17.5" x14ac:dyDescent="0.35">
      <c r="A84" s="491"/>
      <c r="B84" s="491"/>
      <c r="C84" s="491"/>
      <c r="D84" s="491"/>
      <c r="E84" s="491"/>
      <c r="F84" s="491"/>
      <c r="G84" s="491"/>
      <c r="H84" s="491"/>
      <c r="I84" s="491"/>
      <c r="J84" s="491"/>
      <c r="K84" s="491"/>
      <c r="L84" s="491"/>
      <c r="M84" s="491"/>
    </row>
    <row r="85" spans="1:13" ht="17.5" x14ac:dyDescent="0.35">
      <c r="A85" s="491"/>
      <c r="B85" s="491"/>
      <c r="C85" s="491"/>
      <c r="D85" s="491"/>
      <c r="E85" s="491"/>
      <c r="F85" s="491"/>
      <c r="G85" s="491"/>
      <c r="H85" s="491"/>
      <c r="I85" s="491"/>
      <c r="J85" s="491"/>
      <c r="K85" s="491"/>
      <c r="L85" s="491"/>
      <c r="M85" s="491"/>
    </row>
    <row r="86" spans="1:13" ht="17.5" x14ac:dyDescent="0.35">
      <c r="A86" s="491"/>
      <c r="B86" s="491"/>
      <c r="C86" s="491"/>
      <c r="D86" s="491"/>
      <c r="E86" s="491"/>
      <c r="F86" s="491"/>
      <c r="G86" s="491"/>
      <c r="H86" s="491"/>
      <c r="I86" s="491"/>
      <c r="J86" s="491"/>
      <c r="K86" s="491"/>
      <c r="L86" s="491"/>
      <c r="M86" s="491"/>
    </row>
    <row r="87" spans="1:13" ht="17.5" x14ac:dyDescent="0.35">
      <c r="A87" s="491"/>
      <c r="B87" s="491"/>
      <c r="C87" s="491"/>
      <c r="D87" s="491"/>
      <c r="E87" s="491"/>
      <c r="F87" s="491"/>
      <c r="G87" s="491"/>
      <c r="H87" s="491"/>
      <c r="I87" s="491"/>
      <c r="J87" s="491"/>
      <c r="K87" s="491"/>
      <c r="L87" s="491"/>
      <c r="M87" s="491"/>
    </row>
    <row r="88" spans="1:13" ht="17.5" x14ac:dyDescent="0.35">
      <c r="A88" s="491"/>
      <c r="B88" s="491"/>
      <c r="C88" s="491"/>
      <c r="D88" s="491"/>
      <c r="E88" s="491"/>
      <c r="F88" s="491"/>
      <c r="G88" s="491"/>
      <c r="H88" s="491"/>
      <c r="I88" s="491"/>
      <c r="J88" s="491"/>
      <c r="K88" s="491"/>
      <c r="L88" s="491"/>
      <c r="M88" s="491"/>
    </row>
    <row r="89" spans="1:13" ht="17.5" x14ac:dyDescent="0.35">
      <c r="A89" s="491"/>
      <c r="B89" s="491"/>
      <c r="C89" s="491"/>
      <c r="D89" s="491"/>
      <c r="E89" s="491"/>
      <c r="F89" s="491"/>
      <c r="G89" s="491"/>
      <c r="H89" s="491"/>
      <c r="I89" s="491"/>
      <c r="J89" s="491"/>
      <c r="K89" s="491"/>
      <c r="L89" s="491"/>
      <c r="M89" s="491"/>
    </row>
    <row r="90" spans="1:13" ht="17.5" x14ac:dyDescent="0.35">
      <c r="A90" s="491"/>
      <c r="B90" s="491"/>
      <c r="C90" s="491"/>
      <c r="D90" s="491"/>
      <c r="E90" s="491"/>
      <c r="F90" s="491"/>
      <c r="G90" s="491"/>
      <c r="H90" s="491"/>
      <c r="I90" s="491"/>
      <c r="J90" s="491"/>
      <c r="K90" s="491"/>
      <c r="L90" s="491"/>
      <c r="M90" s="491"/>
    </row>
    <row r="91" spans="1:13" ht="17.5" x14ac:dyDescent="0.35">
      <c r="A91" s="491"/>
      <c r="B91" s="491"/>
      <c r="C91" s="491"/>
      <c r="D91" s="491"/>
      <c r="E91" s="491"/>
      <c r="F91" s="491"/>
      <c r="G91" s="491"/>
      <c r="H91" s="491"/>
      <c r="I91" s="491"/>
      <c r="J91" s="491"/>
      <c r="K91" s="491"/>
      <c r="L91" s="491"/>
      <c r="M91" s="491"/>
    </row>
    <row r="92" spans="1:13" ht="17.5" x14ac:dyDescent="0.35">
      <c r="A92" s="491"/>
      <c r="B92" s="491"/>
      <c r="C92" s="491"/>
      <c r="D92" s="491"/>
      <c r="E92" s="491"/>
      <c r="F92" s="491"/>
      <c r="G92" s="491"/>
      <c r="H92" s="491"/>
      <c r="I92" s="491"/>
      <c r="J92" s="491"/>
      <c r="K92" s="491"/>
      <c r="L92" s="491"/>
      <c r="M92" s="491"/>
    </row>
    <row r="93" spans="1:13" ht="17.5" x14ac:dyDescent="0.35">
      <c r="A93" s="491"/>
      <c r="B93" s="491"/>
      <c r="C93" s="491"/>
      <c r="D93" s="491"/>
      <c r="E93" s="491"/>
      <c r="F93" s="491"/>
      <c r="G93" s="491"/>
      <c r="H93" s="491"/>
      <c r="I93" s="491"/>
      <c r="J93" s="491"/>
      <c r="K93" s="491"/>
      <c r="L93" s="491"/>
      <c r="M93" s="491"/>
    </row>
    <row r="94" spans="1:13" ht="17.5" x14ac:dyDescent="0.35">
      <c r="A94" s="491"/>
      <c r="B94" s="491"/>
      <c r="C94" s="491"/>
      <c r="D94" s="491"/>
      <c r="E94" s="491"/>
      <c r="F94" s="491"/>
      <c r="G94" s="491"/>
      <c r="H94" s="491"/>
      <c r="I94" s="491"/>
      <c r="J94" s="491"/>
      <c r="K94" s="491"/>
      <c r="L94" s="491"/>
      <c r="M94" s="491"/>
    </row>
    <row r="95" spans="1:13" ht="17.5" x14ac:dyDescent="0.35">
      <c r="A95" s="491"/>
      <c r="B95" s="491"/>
      <c r="C95" s="491"/>
      <c r="D95" s="491"/>
      <c r="E95" s="491"/>
      <c r="F95" s="491"/>
      <c r="G95" s="491"/>
      <c r="H95" s="491"/>
      <c r="I95" s="491"/>
      <c r="J95" s="491"/>
      <c r="K95" s="491"/>
      <c r="L95" s="491"/>
      <c r="M95" s="491"/>
    </row>
    <row r="96" spans="1:13" ht="17.5" x14ac:dyDescent="0.35">
      <c r="A96" s="491"/>
      <c r="B96" s="491"/>
      <c r="C96" s="491"/>
      <c r="D96" s="491"/>
      <c r="E96" s="491"/>
      <c r="F96" s="491"/>
      <c r="G96" s="491"/>
      <c r="H96" s="491"/>
      <c r="I96" s="491"/>
      <c r="J96" s="491"/>
      <c r="K96" s="491"/>
      <c r="L96" s="491"/>
      <c r="M96" s="491"/>
    </row>
    <row r="97" spans="1:13" ht="17.5" x14ac:dyDescent="0.35">
      <c r="A97" s="491"/>
      <c r="B97" s="491"/>
      <c r="C97" s="491"/>
      <c r="D97" s="491"/>
      <c r="E97" s="491"/>
      <c r="F97" s="491"/>
      <c r="G97" s="491"/>
      <c r="H97" s="491"/>
      <c r="I97" s="491"/>
      <c r="J97" s="491"/>
      <c r="K97" s="491"/>
      <c r="L97" s="491"/>
      <c r="M97" s="491"/>
    </row>
    <row r="98" spans="1:13" ht="17.5" x14ac:dyDescent="0.35">
      <c r="A98" s="491"/>
      <c r="B98" s="491"/>
      <c r="C98" s="491"/>
      <c r="D98" s="491"/>
      <c r="E98" s="491"/>
      <c r="F98" s="491"/>
      <c r="G98" s="491"/>
      <c r="H98" s="491"/>
      <c r="I98" s="491"/>
      <c r="J98" s="491"/>
      <c r="K98" s="491"/>
      <c r="L98" s="491"/>
      <c r="M98" s="491"/>
    </row>
    <row r="99" spans="1:13" ht="17.5" x14ac:dyDescent="0.35">
      <c r="A99" s="491"/>
      <c r="B99" s="491"/>
      <c r="C99" s="491"/>
      <c r="D99" s="491"/>
      <c r="E99" s="491"/>
      <c r="F99" s="491"/>
      <c r="G99" s="491"/>
      <c r="H99" s="491"/>
      <c r="I99" s="491"/>
      <c r="J99" s="491"/>
      <c r="K99" s="491"/>
      <c r="L99" s="491"/>
      <c r="M99" s="491"/>
    </row>
    <row r="100" spans="1:13" ht="17.5" x14ac:dyDescent="0.35">
      <c r="A100" s="491"/>
      <c r="B100" s="491"/>
      <c r="C100" s="491"/>
      <c r="D100" s="491"/>
      <c r="E100" s="491"/>
      <c r="F100" s="491"/>
      <c r="G100" s="491"/>
      <c r="H100" s="491"/>
      <c r="I100" s="491"/>
      <c r="J100" s="491"/>
      <c r="K100" s="491"/>
      <c r="L100" s="491"/>
      <c r="M100" s="491"/>
    </row>
    <row r="101" spans="1:13" ht="17.5" x14ac:dyDescent="0.35">
      <c r="A101" s="491"/>
      <c r="B101" s="491"/>
      <c r="C101" s="491"/>
      <c r="D101" s="491"/>
      <c r="E101" s="491"/>
      <c r="F101" s="491"/>
      <c r="G101" s="491"/>
      <c r="H101" s="491"/>
      <c r="I101" s="491"/>
      <c r="J101" s="491"/>
      <c r="K101" s="491"/>
      <c r="L101" s="491"/>
      <c r="M101" s="491"/>
    </row>
    <row r="102" spans="1:13" ht="17.5" x14ac:dyDescent="0.35">
      <c r="A102" s="491"/>
      <c r="B102" s="491"/>
      <c r="C102" s="491"/>
      <c r="D102" s="491"/>
      <c r="E102" s="491"/>
      <c r="F102" s="491"/>
      <c r="G102" s="491"/>
      <c r="H102" s="491"/>
      <c r="I102" s="491"/>
      <c r="J102" s="491"/>
      <c r="K102" s="491"/>
      <c r="L102" s="491"/>
      <c r="M102" s="491"/>
    </row>
    <row r="103" spans="1:13" ht="17.5" x14ac:dyDescent="0.35">
      <c r="A103" s="491"/>
      <c r="B103" s="491"/>
      <c r="C103" s="491"/>
      <c r="D103" s="491"/>
      <c r="E103" s="491"/>
      <c r="F103" s="491"/>
      <c r="G103" s="491"/>
      <c r="H103" s="491"/>
      <c r="I103" s="491"/>
      <c r="J103" s="491"/>
      <c r="K103" s="491"/>
      <c r="L103" s="491"/>
      <c r="M103" s="491"/>
    </row>
    <row r="104" spans="1:13" ht="17.5" x14ac:dyDescent="0.35">
      <c r="A104" s="491"/>
      <c r="B104" s="491"/>
      <c r="C104" s="491"/>
      <c r="D104" s="491"/>
      <c r="E104" s="491"/>
      <c r="F104" s="491"/>
      <c r="G104" s="491"/>
      <c r="H104" s="491"/>
      <c r="I104" s="491"/>
      <c r="J104" s="491"/>
      <c r="K104" s="491"/>
      <c r="L104" s="491"/>
      <c r="M104" s="491"/>
    </row>
    <row r="105" spans="1:13" ht="17.5" x14ac:dyDescent="0.35">
      <c r="A105" s="491"/>
      <c r="B105" s="491"/>
      <c r="C105" s="491"/>
      <c r="D105" s="491"/>
      <c r="E105" s="491"/>
      <c r="F105" s="491"/>
      <c r="G105" s="491"/>
      <c r="H105" s="491"/>
      <c r="I105" s="491"/>
      <c r="J105" s="491"/>
      <c r="K105" s="491"/>
      <c r="L105" s="491"/>
      <c r="M105" s="491"/>
    </row>
    <row r="106" spans="1:13" ht="17.5" x14ac:dyDescent="0.35">
      <c r="A106" s="491"/>
      <c r="B106" s="491"/>
      <c r="C106" s="491"/>
      <c r="D106" s="491"/>
      <c r="E106" s="491"/>
      <c r="F106" s="491"/>
      <c r="G106" s="491"/>
      <c r="H106" s="491"/>
      <c r="I106" s="491"/>
      <c r="J106" s="491"/>
      <c r="K106" s="491"/>
      <c r="L106" s="491"/>
      <c r="M106" s="491"/>
    </row>
    <row r="107" spans="1:13" ht="17.5" x14ac:dyDescent="0.35">
      <c r="A107" s="491"/>
      <c r="B107" s="491"/>
      <c r="C107" s="491"/>
      <c r="D107" s="491"/>
      <c r="E107" s="491"/>
      <c r="F107" s="491"/>
      <c r="G107" s="491"/>
      <c r="H107" s="491"/>
      <c r="I107" s="491"/>
      <c r="J107" s="491"/>
      <c r="K107" s="491"/>
      <c r="L107" s="491"/>
      <c r="M107" s="491"/>
    </row>
    <row r="108" spans="1:13" ht="17.5" x14ac:dyDescent="0.35">
      <c r="A108" s="491"/>
      <c r="B108" s="491"/>
      <c r="C108" s="491"/>
      <c r="D108" s="491"/>
      <c r="E108" s="491"/>
      <c r="F108" s="491"/>
      <c r="G108" s="491"/>
      <c r="H108" s="491"/>
      <c r="I108" s="491"/>
      <c r="J108" s="491"/>
      <c r="K108" s="491"/>
      <c r="L108" s="491"/>
      <c r="M108" s="491"/>
    </row>
    <row r="109" spans="1:13" ht="17.5" x14ac:dyDescent="0.35">
      <c r="A109" s="491"/>
      <c r="B109" s="491"/>
      <c r="C109" s="491"/>
      <c r="D109" s="491"/>
      <c r="E109" s="491"/>
      <c r="F109" s="491"/>
      <c r="G109" s="491"/>
      <c r="H109" s="491"/>
      <c r="I109" s="491"/>
      <c r="J109" s="491"/>
      <c r="K109" s="491"/>
      <c r="L109" s="491"/>
      <c r="M109" s="491"/>
    </row>
    <row r="110" spans="1:13" ht="17.5" x14ac:dyDescent="0.35">
      <c r="A110" s="491"/>
      <c r="B110" s="491"/>
      <c r="C110" s="491"/>
      <c r="D110" s="491"/>
      <c r="E110" s="491"/>
      <c r="F110" s="491"/>
      <c r="G110" s="491"/>
      <c r="H110" s="491"/>
      <c r="I110" s="491"/>
      <c r="J110" s="491"/>
      <c r="K110" s="491"/>
      <c r="L110" s="491"/>
      <c r="M110" s="491"/>
    </row>
    <row r="111" spans="1:13" ht="17.5" x14ac:dyDescent="0.35">
      <c r="A111" s="491"/>
      <c r="B111" s="491"/>
      <c r="C111" s="491"/>
      <c r="D111" s="491"/>
      <c r="E111" s="491"/>
      <c r="F111" s="491"/>
      <c r="G111" s="491"/>
      <c r="H111" s="491"/>
      <c r="I111" s="491"/>
      <c r="J111" s="491"/>
      <c r="K111" s="491"/>
      <c r="L111" s="491"/>
      <c r="M111" s="491"/>
    </row>
    <row r="112" spans="1:13" ht="17.5" x14ac:dyDescent="0.35">
      <c r="A112" s="491"/>
      <c r="B112" s="491"/>
      <c r="C112" s="491"/>
      <c r="D112" s="491"/>
      <c r="E112" s="491"/>
      <c r="F112" s="491"/>
      <c r="G112" s="491"/>
      <c r="H112" s="491"/>
      <c r="I112" s="491"/>
      <c r="J112" s="491"/>
      <c r="K112" s="491"/>
      <c r="L112" s="491"/>
      <c r="M112" s="491"/>
    </row>
    <row r="113" spans="1:13" ht="17.5" x14ac:dyDescent="0.35">
      <c r="A113" s="491"/>
      <c r="B113" s="491"/>
      <c r="C113" s="491"/>
      <c r="D113" s="491"/>
      <c r="E113" s="491"/>
      <c r="F113" s="491"/>
      <c r="G113" s="491"/>
      <c r="H113" s="491"/>
      <c r="I113" s="491"/>
      <c r="J113" s="491"/>
      <c r="K113" s="491"/>
      <c r="L113" s="491"/>
      <c r="M113" s="491"/>
    </row>
    <row r="114" spans="1:13" ht="17.5" x14ac:dyDescent="0.35">
      <c r="A114" s="491"/>
      <c r="B114" s="491"/>
      <c r="C114" s="491"/>
      <c r="D114" s="491"/>
      <c r="E114" s="491"/>
      <c r="F114" s="491"/>
      <c r="G114" s="491"/>
      <c r="H114" s="491"/>
      <c r="I114" s="491"/>
      <c r="J114" s="491"/>
      <c r="K114" s="491"/>
      <c r="L114" s="491"/>
      <c r="M114" s="491"/>
    </row>
    <row r="115" spans="1:13" ht="17.5" x14ac:dyDescent="0.35">
      <c r="A115" s="491"/>
      <c r="B115" s="491"/>
      <c r="C115" s="491"/>
      <c r="D115" s="491"/>
      <c r="E115" s="491"/>
      <c r="F115" s="491"/>
      <c r="G115" s="491"/>
      <c r="H115" s="491"/>
      <c r="I115" s="491"/>
      <c r="J115" s="491"/>
      <c r="K115" s="491"/>
      <c r="L115" s="491"/>
      <c r="M115" s="491"/>
    </row>
    <row r="116" spans="1:13" ht="17.5" x14ac:dyDescent="0.35">
      <c r="A116" s="491"/>
      <c r="B116" s="491"/>
      <c r="C116" s="491"/>
      <c r="D116" s="491"/>
      <c r="E116" s="491"/>
      <c r="F116" s="491"/>
      <c r="G116" s="491"/>
      <c r="H116" s="491"/>
      <c r="I116" s="491"/>
      <c r="J116" s="491"/>
      <c r="K116" s="491"/>
      <c r="L116" s="491"/>
      <c r="M116" s="491"/>
    </row>
    <row r="117" spans="1:13" ht="17.5" x14ac:dyDescent="0.35">
      <c r="A117" s="491"/>
      <c r="B117" s="491"/>
      <c r="C117" s="491"/>
      <c r="D117" s="491"/>
      <c r="E117" s="491"/>
      <c r="F117" s="491"/>
      <c r="G117" s="491"/>
      <c r="H117" s="491"/>
      <c r="I117" s="491"/>
      <c r="J117" s="491"/>
      <c r="K117" s="491"/>
      <c r="L117" s="491"/>
      <c r="M117" s="491"/>
    </row>
    <row r="118" spans="1:13" ht="17.5" x14ac:dyDescent="0.35">
      <c r="A118" s="491"/>
      <c r="B118" s="491"/>
      <c r="C118" s="491"/>
      <c r="D118" s="491"/>
      <c r="E118" s="491"/>
      <c r="F118" s="491"/>
      <c r="G118" s="491"/>
      <c r="H118" s="491"/>
      <c r="I118" s="491"/>
      <c r="J118" s="491"/>
      <c r="K118" s="491"/>
      <c r="L118" s="491"/>
      <c r="M118" s="491"/>
    </row>
    <row r="119" spans="1:13" ht="17.5" x14ac:dyDescent="0.35">
      <c r="A119" s="491"/>
      <c r="B119" s="491"/>
      <c r="C119" s="491"/>
      <c r="D119" s="491"/>
      <c r="E119" s="491"/>
      <c r="F119" s="491"/>
      <c r="G119" s="491"/>
      <c r="H119" s="491"/>
      <c r="I119" s="491"/>
      <c r="J119" s="491"/>
      <c r="K119" s="491"/>
      <c r="L119" s="491"/>
      <c r="M119" s="491"/>
    </row>
    <row r="120" spans="1:13" ht="17.5" x14ac:dyDescent="0.35">
      <c r="A120" s="491"/>
      <c r="B120" s="491"/>
      <c r="C120" s="491"/>
      <c r="D120" s="491"/>
      <c r="E120" s="491"/>
      <c r="F120" s="491"/>
      <c r="G120" s="491"/>
      <c r="H120" s="491"/>
      <c r="I120" s="491"/>
      <c r="J120" s="491"/>
      <c r="K120" s="491"/>
      <c r="L120" s="491"/>
      <c r="M120" s="491"/>
    </row>
    <row r="121" spans="1:13" ht="17.5" x14ac:dyDescent="0.35">
      <c r="A121" s="491"/>
      <c r="B121" s="491"/>
      <c r="C121" s="491"/>
      <c r="D121" s="491"/>
      <c r="E121" s="491"/>
      <c r="F121" s="491"/>
      <c r="G121" s="491"/>
      <c r="H121" s="491"/>
      <c r="I121" s="491"/>
      <c r="J121" s="491"/>
      <c r="K121" s="491"/>
      <c r="L121" s="491"/>
      <c r="M121" s="491"/>
    </row>
    <row r="122" spans="1:13" ht="17.5" x14ac:dyDescent="0.35">
      <c r="A122" s="491"/>
      <c r="B122" s="491"/>
      <c r="C122" s="491"/>
      <c r="D122" s="491"/>
      <c r="E122" s="491"/>
      <c r="F122" s="491"/>
      <c r="G122" s="491"/>
      <c r="H122" s="491"/>
      <c r="I122" s="491"/>
      <c r="J122" s="491"/>
      <c r="K122" s="491"/>
      <c r="L122" s="491"/>
      <c r="M122" s="491"/>
    </row>
    <row r="123" spans="1:13" ht="17.5" x14ac:dyDescent="0.35">
      <c r="A123" s="491"/>
      <c r="B123" s="491"/>
      <c r="C123" s="491"/>
      <c r="D123" s="491"/>
      <c r="E123" s="491"/>
      <c r="F123" s="491"/>
      <c r="G123" s="491"/>
      <c r="H123" s="491"/>
      <c r="I123" s="491"/>
      <c r="J123" s="491"/>
      <c r="K123" s="491"/>
      <c r="L123" s="491"/>
      <c r="M123" s="491"/>
    </row>
    <row r="124" spans="1:13" ht="17.5" x14ac:dyDescent="0.35">
      <c r="A124" s="491"/>
      <c r="B124" s="491"/>
      <c r="C124" s="491"/>
      <c r="D124" s="491"/>
      <c r="E124" s="491"/>
      <c r="F124" s="491"/>
      <c r="G124" s="491"/>
      <c r="H124" s="491"/>
      <c r="I124" s="491"/>
      <c r="J124" s="491"/>
      <c r="K124" s="491"/>
      <c r="L124" s="491"/>
      <c r="M124" s="491"/>
    </row>
    <row r="125" spans="1:13" ht="17.5" x14ac:dyDescent="0.35">
      <c r="A125" s="491"/>
      <c r="B125" s="491"/>
      <c r="C125" s="491"/>
      <c r="D125" s="491"/>
      <c r="E125" s="491"/>
      <c r="F125" s="491"/>
      <c r="G125" s="491"/>
      <c r="H125" s="491"/>
      <c r="I125" s="491"/>
      <c r="J125" s="491"/>
      <c r="K125" s="491"/>
      <c r="L125" s="491"/>
      <c r="M125" s="491"/>
    </row>
    <row r="126" spans="1:13" ht="17.5" x14ac:dyDescent="0.35">
      <c r="A126" s="491"/>
      <c r="B126" s="491"/>
      <c r="C126" s="491"/>
      <c r="D126" s="491"/>
      <c r="E126" s="491"/>
      <c r="F126" s="491"/>
      <c r="G126" s="491"/>
      <c r="H126" s="491"/>
      <c r="I126" s="491"/>
      <c r="J126" s="491"/>
      <c r="K126" s="491"/>
      <c r="L126" s="491"/>
      <c r="M126" s="491"/>
    </row>
    <row r="127" spans="1:13" ht="17.5" x14ac:dyDescent="0.35">
      <c r="A127" s="491"/>
      <c r="B127" s="491"/>
      <c r="C127" s="491"/>
      <c r="D127" s="491"/>
      <c r="E127" s="491"/>
      <c r="F127" s="491"/>
      <c r="G127" s="491"/>
      <c r="H127" s="491"/>
      <c r="I127" s="491"/>
      <c r="J127" s="491"/>
      <c r="K127" s="491"/>
      <c r="L127" s="491"/>
      <c r="M127" s="491"/>
    </row>
    <row r="128" spans="1:13" ht="17.5" x14ac:dyDescent="0.35">
      <c r="A128" s="491"/>
      <c r="B128" s="491"/>
      <c r="C128" s="491"/>
      <c r="D128" s="491"/>
      <c r="E128" s="491"/>
      <c r="F128" s="491"/>
      <c r="G128" s="491"/>
      <c r="H128" s="491"/>
      <c r="I128" s="491"/>
      <c r="J128" s="491"/>
      <c r="K128" s="491"/>
      <c r="L128" s="491"/>
      <c r="M128" s="491"/>
    </row>
    <row r="129" spans="1:13" ht="17.5" x14ac:dyDescent="0.35">
      <c r="A129" s="491"/>
      <c r="B129" s="491"/>
      <c r="C129" s="491"/>
      <c r="D129" s="491"/>
      <c r="E129" s="491"/>
      <c r="F129" s="491"/>
      <c r="G129" s="491"/>
      <c r="H129" s="491"/>
      <c r="I129" s="491"/>
      <c r="J129" s="491"/>
      <c r="K129" s="491"/>
      <c r="L129" s="491"/>
      <c r="M129" s="491"/>
    </row>
    <row r="130" spans="1:13" ht="17.5" x14ac:dyDescent="0.35">
      <c r="A130" s="491"/>
      <c r="B130" s="491"/>
      <c r="C130" s="491"/>
      <c r="D130" s="491"/>
      <c r="E130" s="491"/>
      <c r="F130" s="491"/>
      <c r="G130" s="491"/>
      <c r="H130" s="491"/>
      <c r="I130" s="491"/>
      <c r="J130" s="491"/>
      <c r="K130" s="491"/>
      <c r="L130" s="491"/>
      <c r="M130" s="491"/>
    </row>
    <row r="131" spans="1:13" ht="17.5" x14ac:dyDescent="0.35">
      <c r="A131" s="491"/>
      <c r="B131" s="491"/>
      <c r="C131" s="491"/>
      <c r="D131" s="491"/>
      <c r="E131" s="491"/>
      <c r="F131" s="491"/>
      <c r="G131" s="491"/>
      <c r="H131" s="491"/>
      <c r="I131" s="491"/>
      <c r="J131" s="491"/>
      <c r="K131" s="491"/>
      <c r="L131" s="491"/>
      <c r="M131" s="491"/>
    </row>
    <row r="132" spans="1:13" ht="17.5" x14ac:dyDescent="0.35">
      <c r="A132" s="491"/>
      <c r="B132" s="491"/>
      <c r="C132" s="491"/>
      <c r="D132" s="491"/>
      <c r="E132" s="491"/>
      <c r="F132" s="491"/>
      <c r="G132" s="491"/>
      <c r="H132" s="491"/>
      <c r="I132" s="491"/>
      <c r="J132" s="491"/>
      <c r="K132" s="491"/>
      <c r="L132" s="491"/>
      <c r="M132" s="491"/>
    </row>
    <row r="133" spans="1:13" ht="17.5" x14ac:dyDescent="0.35">
      <c r="A133" s="491"/>
      <c r="B133" s="491"/>
      <c r="C133" s="491"/>
      <c r="D133" s="491"/>
      <c r="E133" s="491"/>
      <c r="F133" s="491"/>
      <c r="G133" s="491"/>
      <c r="H133" s="491"/>
      <c r="I133" s="491"/>
      <c r="J133" s="491"/>
      <c r="K133" s="491"/>
      <c r="L133" s="491"/>
      <c r="M133" s="491"/>
    </row>
    <row r="134" spans="1:13" ht="17.5" x14ac:dyDescent="0.35">
      <c r="A134" s="491"/>
      <c r="B134" s="491"/>
      <c r="C134" s="491"/>
      <c r="D134" s="491"/>
      <c r="E134" s="491"/>
      <c r="F134" s="491"/>
      <c r="G134" s="491"/>
      <c r="H134" s="491"/>
      <c r="I134" s="491"/>
      <c r="J134" s="491"/>
      <c r="K134" s="491"/>
      <c r="L134" s="491"/>
      <c r="M134" s="491"/>
    </row>
    <row r="135" spans="1:13" ht="17.5" x14ac:dyDescent="0.35">
      <c r="A135" s="491"/>
      <c r="B135" s="491"/>
      <c r="C135" s="491"/>
      <c r="D135" s="491"/>
      <c r="E135" s="491"/>
      <c r="F135" s="491"/>
      <c r="G135" s="491"/>
      <c r="H135" s="491"/>
      <c r="I135" s="491"/>
      <c r="J135" s="491"/>
      <c r="K135" s="491"/>
      <c r="L135" s="491"/>
      <c r="M135" s="491"/>
    </row>
    <row r="136" spans="1:13" ht="17.5" x14ac:dyDescent="0.35">
      <c r="A136" s="491"/>
      <c r="B136" s="491"/>
      <c r="C136" s="491"/>
      <c r="D136" s="491"/>
      <c r="E136" s="491"/>
      <c r="F136" s="491"/>
      <c r="G136" s="491"/>
      <c r="H136" s="491"/>
      <c r="I136" s="491"/>
      <c r="J136" s="491"/>
      <c r="K136" s="491"/>
      <c r="L136" s="491"/>
      <c r="M136" s="491"/>
    </row>
    <row r="137" spans="1:13" ht="17.5" x14ac:dyDescent="0.35">
      <c r="A137" s="491"/>
      <c r="B137" s="491"/>
      <c r="C137" s="491"/>
      <c r="D137" s="491"/>
      <c r="E137" s="491"/>
      <c r="F137" s="491"/>
      <c r="G137" s="491"/>
      <c r="H137" s="491"/>
      <c r="I137" s="491"/>
      <c r="J137" s="491"/>
      <c r="K137" s="491"/>
      <c r="L137" s="491"/>
      <c r="M137" s="491"/>
    </row>
    <row r="138" spans="1:13" ht="17.5" x14ac:dyDescent="0.35">
      <c r="A138" s="491"/>
      <c r="B138" s="491"/>
      <c r="C138" s="491"/>
      <c r="D138" s="491"/>
      <c r="E138" s="491"/>
      <c r="F138" s="491"/>
      <c r="G138" s="491"/>
      <c r="H138" s="491"/>
      <c r="I138" s="491"/>
      <c r="J138" s="491"/>
      <c r="K138" s="491"/>
      <c r="L138" s="491"/>
      <c r="M138" s="491"/>
    </row>
    <row r="139" spans="1:13" ht="17.5" x14ac:dyDescent="0.35">
      <c r="A139" s="491"/>
      <c r="B139" s="491"/>
      <c r="C139" s="491"/>
      <c r="D139" s="491"/>
      <c r="E139" s="491"/>
      <c r="F139" s="491"/>
      <c r="G139" s="491"/>
      <c r="H139" s="491"/>
      <c r="I139" s="491"/>
      <c r="J139" s="491"/>
      <c r="K139" s="491"/>
      <c r="L139" s="491"/>
      <c r="M139" s="491"/>
    </row>
    <row r="140" spans="1:13" ht="17.5" x14ac:dyDescent="0.35">
      <c r="A140" s="491"/>
      <c r="B140" s="491"/>
      <c r="C140" s="491"/>
      <c r="D140" s="491"/>
      <c r="E140" s="491"/>
      <c r="F140" s="491"/>
      <c r="G140" s="491"/>
      <c r="H140" s="491"/>
      <c r="I140" s="491"/>
      <c r="J140" s="491"/>
      <c r="K140" s="491"/>
      <c r="L140" s="491"/>
      <c r="M140" s="491"/>
    </row>
  </sheetData>
  <printOptions horizontalCentered="1"/>
  <pageMargins left="0.2" right="0.2" top="0.25" bottom="0.25" header="0.3" footer="0.3"/>
  <pageSetup scale="90" orientation="portrait" r:id="rId1"/>
  <headerFooter scaleWithDoc="0">
    <oddFooter>&amp;L&amp;9&amp;D&amp;C&amp;9Financial Management&amp;R&amp;9&amp;A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Change Type</vt:lpstr>
      <vt:lpstr>University Fee Questionnaire</vt:lpstr>
      <vt:lpstr>Approval Check List</vt:lpstr>
      <vt:lpstr>University Fee Cover</vt:lpstr>
      <vt:lpstr>Grad App</vt:lpstr>
      <vt:lpstr>Summary</vt:lpstr>
      <vt:lpstr>Approvals</vt:lpstr>
      <vt:lpstr>SUNY Form</vt:lpstr>
      <vt:lpstr>Student Account E-bill tab</vt:lpstr>
      <vt:lpstr>1098-T</vt:lpstr>
      <vt:lpstr>Rate List</vt:lpstr>
      <vt:lpstr>Detailed Calculation</vt:lpstr>
      <vt:lpstr>Summary by Component</vt:lpstr>
      <vt:lpstr>Signature Routing Slip-Provost</vt:lpstr>
      <vt:lpstr>'SUNY Form'!Print_Area</vt:lpstr>
      <vt:lpstr>'Detailed Calculation'!Print_Titles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Valerie</dc:creator>
  <cp:lastModifiedBy>Butcher, Ashley</cp:lastModifiedBy>
  <cp:lastPrinted>2020-03-18T19:38:58Z</cp:lastPrinted>
  <dcterms:created xsi:type="dcterms:W3CDTF">2017-01-03T16:32:33Z</dcterms:created>
  <dcterms:modified xsi:type="dcterms:W3CDTF">2021-01-25T20:16:30Z</dcterms:modified>
</cp:coreProperties>
</file>