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Cost Accounting\Fees and Service Revenue\Templates\Service Centers\"/>
    </mc:Choice>
  </mc:AlternateContent>
  <xr:revisionPtr revIDLastSave="0" documentId="13_ncr:1_{3FED03A3-93C1-402C-A4FC-84A0E901F4A2}" xr6:coauthVersionLast="47" xr6:coauthVersionMax="47" xr10:uidLastSave="{00000000-0000-0000-0000-000000000000}"/>
  <bookViews>
    <workbookView xWindow="-110" yWindow="-110" windowWidth="19420" windowHeight="11620" firstSheet="3" activeTab="3" xr2:uid="{00000000-000D-0000-FFFF-FFFF00000000}"/>
  </bookViews>
  <sheets>
    <sheet name="Cover Page" sheetId="2" state="hidden" r:id="rId1"/>
    <sheet name="Table of Contents" sheetId="10" state="hidden" r:id="rId2"/>
    <sheet name="Service Center Overview" sheetId="20" state="hidden" r:id="rId3"/>
    <sheet name="Service Center Questionnaire" sheetId="21" r:id="rId4"/>
    <sheet name="Financial Summary" sheetId="13" state="hidden" r:id="rId5"/>
    <sheet name="Standard Operating Procedures" sheetId="19" state="hidden" r:id="rId6"/>
    <sheet name="Items of Consideration" sheetId="6" state="hidden" r:id="rId7"/>
    <sheet name="Approvals" sheetId="17" state="hidden" r:id="rId8"/>
    <sheet name="Rate List" sheetId="27" state="hidden" r:id="rId9"/>
    <sheet name="Rate Comparison" sheetId="35" state="hidden" r:id="rId10"/>
    <sheet name="Market Comparisons" sheetId="16" state="hidden" r:id="rId11"/>
    <sheet name="Summary by Component" sheetId="32" state="hidden" r:id="rId12"/>
    <sheet name="Profit &amp; Loss, Proforma" sheetId="30" state="hidden" r:id="rId13"/>
    <sheet name="Detailed Calculation " sheetId="31" state="hidden" r:id="rId14"/>
    <sheet name="Inventory Detailed Calculation" sheetId="25" state="hidden" r:id="rId15"/>
    <sheet name="Data" sheetId="33" state="hidden" r:id="rId16"/>
  </sheets>
  <externalReferences>
    <externalReference r:id="rId17"/>
    <externalReference r:id="rId18"/>
  </externalReferences>
  <definedNames>
    <definedName name="a" localSheetId="12">#REF!</definedName>
    <definedName name="a" localSheetId="9">#REF!</definedName>
    <definedName name="a">#REF!</definedName>
    <definedName name="changetype" localSheetId="14">'[1]Type of Change'!$A$1:$A$7</definedName>
    <definedName name="changetype" localSheetId="12">#REF!</definedName>
    <definedName name="changetype" localSheetId="9">#REF!</definedName>
    <definedName name="changetype" localSheetId="11">#REF!</definedName>
    <definedName name="changetype">#REF!</definedName>
    <definedName name="detailedcalc" localSheetId="12">#REF!</definedName>
    <definedName name="detailedcalc">#REF!</definedName>
    <definedName name="lolo" localSheetId="12">#REF!</definedName>
    <definedName name="lolo">#REF!</definedName>
    <definedName name="New_Service_Center" localSheetId="12">#REF!</definedName>
    <definedName name="New_Service_Center" localSheetId="11">#REF!</definedName>
    <definedName name="New_Service_Center">#REF!</definedName>
    <definedName name="profit" localSheetId="12">#REF!</definedName>
    <definedName name="profit">#REF!</definedName>
    <definedName name="profit2" localSheetId="12">#REF!</definedName>
    <definedName name="profit2">#REF!</definedName>
    <definedName name="Proform">#REF!</definedName>
    <definedName name="ratetypes" localSheetId="14">'[1]Type of Change'!$A$1:$A$7</definedName>
    <definedName name="ratetypes" localSheetId="12">#REF!</definedName>
    <definedName name="ratetypes" localSheetId="9">#REF!</definedName>
    <definedName name="ratetypes" localSheetId="11">#REF!</definedName>
    <definedName name="ratetyp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3" l="1"/>
  <c r="D35" i="13"/>
  <c r="D36" i="13"/>
  <c r="D34" i="13"/>
  <c r="D33" i="13"/>
  <c r="D32" i="13"/>
  <c r="D31" i="13"/>
  <c r="D30" i="13"/>
  <c r="D29" i="13"/>
  <c r="P85" i="31"/>
  <c r="P89" i="31"/>
  <c r="P88" i="31"/>
  <c r="J88" i="31"/>
  <c r="L88" i="31"/>
  <c r="N88" i="31"/>
  <c r="J89" i="31"/>
  <c r="L89" i="31"/>
  <c r="N89" i="31"/>
  <c r="J90" i="31"/>
  <c r="L90" i="31"/>
  <c r="N90" i="31"/>
  <c r="H90" i="31"/>
  <c r="H89" i="31"/>
  <c r="H88" i="31"/>
  <c r="H85" i="31"/>
  <c r="E31" i="20"/>
  <c r="E30" i="20"/>
  <c r="E24" i="20"/>
  <c r="E25" i="20"/>
  <c r="E26" i="20"/>
  <c r="E27" i="20"/>
  <c r="E23" i="20"/>
  <c r="H84" i="31" l="1"/>
  <c r="L45" i="30"/>
  <c r="L44" i="30"/>
  <c r="L43" i="30"/>
  <c r="D10" i="35" l="1"/>
  <c r="B10" i="35"/>
  <c r="D9" i="35"/>
  <c r="B9" i="35"/>
  <c r="D8" i="35"/>
  <c r="B8" i="35"/>
  <c r="D7" i="35"/>
  <c r="B7" i="35"/>
  <c r="P13" i="31" l="1"/>
  <c r="P14" i="31"/>
  <c r="J15" i="31"/>
  <c r="L15" i="31"/>
  <c r="N15" i="31"/>
  <c r="H15" i="31"/>
  <c r="Q13" i="31"/>
  <c r="Q12" i="31"/>
  <c r="P12" i="31"/>
  <c r="Q11" i="31"/>
  <c r="P11" i="31"/>
  <c r="I29" i="32" l="1"/>
  <c r="G29" i="32"/>
  <c r="E29" i="32"/>
  <c r="C29" i="32"/>
  <c r="I16" i="32"/>
  <c r="G16" i="32"/>
  <c r="E16" i="32"/>
  <c r="C16" i="32"/>
  <c r="F1" i="17"/>
  <c r="Q14" i="31" l="1"/>
  <c r="H96" i="31"/>
  <c r="F26" i="13"/>
  <c r="H10" i="27"/>
  <c r="G10" i="35" s="1"/>
  <c r="P10" i="35" s="1"/>
  <c r="H9" i="27"/>
  <c r="G9" i="35" s="1"/>
  <c r="P9" i="35" s="1"/>
  <c r="H8" i="27"/>
  <c r="G8" i="35" s="1"/>
  <c r="P8" i="35" s="1"/>
  <c r="H7" i="27"/>
  <c r="G7" i="35" s="1"/>
  <c r="P7" i="35" s="1"/>
  <c r="Q7" i="35" s="1"/>
  <c r="N96" i="31"/>
  <c r="L96" i="31"/>
  <c r="J96" i="31"/>
  <c r="I19" i="30"/>
  <c r="G19" i="30"/>
  <c r="E19" i="30"/>
  <c r="C19" i="30"/>
  <c r="P15" i="31"/>
  <c r="F43" i="13"/>
  <c r="F42" i="13"/>
  <c r="F21" i="13"/>
  <c r="F22" i="13"/>
  <c r="F23" i="13"/>
  <c r="F24" i="13"/>
  <c r="F25" i="13"/>
  <c r="F20" i="13"/>
  <c r="C21" i="13"/>
  <c r="C20" i="13"/>
  <c r="C5" i="13"/>
  <c r="C6" i="13"/>
  <c r="C7" i="13"/>
  <c r="C8" i="13"/>
  <c r="C4" i="13"/>
  <c r="E33" i="20"/>
  <c r="C24" i="20"/>
  <c r="C25" i="20"/>
  <c r="C26" i="20"/>
  <c r="C23" i="20"/>
  <c r="C17" i="20"/>
  <c r="C18" i="20"/>
  <c r="C19" i="20"/>
  <c r="C16" i="20"/>
  <c r="C5" i="20"/>
  <c r="C6" i="20"/>
  <c r="C7" i="20"/>
  <c r="C8" i="20"/>
  <c r="C9" i="20"/>
  <c r="C10" i="20"/>
  <c r="C4" i="20"/>
  <c r="K19" i="30" l="1"/>
  <c r="G10" i="27"/>
  <c r="F10" i="35" s="1"/>
  <c r="M10" i="35" s="1"/>
  <c r="N10" i="35" s="1"/>
  <c r="G9" i="27"/>
  <c r="F9" i="35" s="1"/>
  <c r="M9" i="35" s="1"/>
  <c r="N9" i="35" s="1"/>
  <c r="G8" i="27"/>
  <c r="F8" i="35" s="1"/>
  <c r="M8" i="35" s="1"/>
  <c r="N8" i="35" s="1"/>
  <c r="G7" i="27"/>
  <c r="F7" i="35" s="1"/>
  <c r="M7" i="35" s="1"/>
  <c r="N7" i="35" s="1"/>
  <c r="D10" i="27"/>
  <c r="D9" i="27"/>
  <c r="D8" i="27"/>
  <c r="D7" i="27"/>
  <c r="B10" i="27"/>
  <c r="B9" i="27"/>
  <c r="B8" i="27"/>
  <c r="B7" i="27"/>
  <c r="I7" i="30"/>
  <c r="I6" i="30"/>
  <c r="I5" i="30"/>
  <c r="I3" i="30"/>
  <c r="G7" i="30"/>
  <c r="G6" i="30"/>
  <c r="G5" i="30"/>
  <c r="G3" i="30"/>
  <c r="E7" i="30"/>
  <c r="E6" i="30"/>
  <c r="E5" i="30"/>
  <c r="E3" i="30"/>
  <c r="I24" i="32"/>
  <c r="I20" i="32"/>
  <c r="I14" i="32"/>
  <c r="I13" i="32"/>
  <c r="I12" i="32"/>
  <c r="I3" i="32"/>
  <c r="G24" i="32"/>
  <c r="G25" i="32" s="1"/>
  <c r="G26" i="32" s="1"/>
  <c r="G20" i="32"/>
  <c r="G21" i="32" s="1"/>
  <c r="G14" i="32"/>
  <c r="G13" i="32"/>
  <c r="G12" i="32"/>
  <c r="G3" i="32"/>
  <c r="E24" i="32"/>
  <c r="E20" i="32"/>
  <c r="E14" i="32"/>
  <c r="E13" i="32"/>
  <c r="E12" i="32"/>
  <c r="E3" i="32"/>
  <c r="C24" i="32"/>
  <c r="C20" i="32"/>
  <c r="C13" i="32"/>
  <c r="C14" i="32"/>
  <c r="C12" i="32"/>
  <c r="C3" i="32"/>
  <c r="C5" i="30"/>
  <c r="C7" i="30"/>
  <c r="C6" i="30"/>
  <c r="C3" i="30"/>
  <c r="N92" i="31"/>
  <c r="L92" i="31"/>
  <c r="J92" i="31"/>
  <c r="H92" i="31"/>
  <c r="Q20" i="31"/>
  <c r="P20" i="31"/>
  <c r="Q36" i="31"/>
  <c r="P36" i="31"/>
  <c r="Q63" i="31"/>
  <c r="P63" i="31"/>
  <c r="Q62" i="31"/>
  <c r="P62" i="31"/>
  <c r="Q61" i="31"/>
  <c r="P61" i="31"/>
  <c r="Q60" i="31"/>
  <c r="P60" i="31"/>
  <c r="Q55" i="31"/>
  <c r="P55" i="31"/>
  <c r="Q54" i="31"/>
  <c r="P54" i="31"/>
  <c r="Q53" i="31"/>
  <c r="P53" i="31"/>
  <c r="Q52" i="31"/>
  <c r="P52" i="31"/>
  <c r="Q46" i="31"/>
  <c r="P46" i="31"/>
  <c r="Q45" i="31"/>
  <c r="P45" i="31"/>
  <c r="Q44" i="31"/>
  <c r="P44" i="31"/>
  <c r="Q43" i="31"/>
  <c r="P43" i="31"/>
  <c r="Q38" i="31"/>
  <c r="P38" i="31"/>
  <c r="Q37" i="31"/>
  <c r="P37" i="31"/>
  <c r="Q35" i="31"/>
  <c r="P35" i="31"/>
  <c r="Q30" i="31"/>
  <c r="P30" i="31"/>
  <c r="Q29" i="31"/>
  <c r="P29" i="31"/>
  <c r="Q28" i="31"/>
  <c r="P28" i="31"/>
  <c r="Q27" i="31"/>
  <c r="P27" i="31"/>
  <c r="P21" i="31"/>
  <c r="Q21" i="31"/>
  <c r="P22" i="31"/>
  <c r="Q22" i="31"/>
  <c r="Q19" i="31"/>
  <c r="P19" i="31"/>
  <c r="N47" i="31"/>
  <c r="L47" i="31"/>
  <c r="J47" i="31"/>
  <c r="H47" i="31"/>
  <c r="H39" i="31"/>
  <c r="H31" i="31"/>
  <c r="H23" i="31"/>
  <c r="C34" i="30" l="1"/>
  <c r="C32" i="30"/>
  <c r="P31" i="31"/>
  <c r="C33" i="30"/>
  <c r="G22" i="32"/>
  <c r="P64" i="31"/>
  <c r="P47" i="31"/>
  <c r="E25" i="32"/>
  <c r="E26" i="32" s="1"/>
  <c r="E32" i="30"/>
  <c r="I32" i="30"/>
  <c r="I21" i="32"/>
  <c r="I22" i="32" s="1"/>
  <c r="I33" i="30"/>
  <c r="G34" i="30"/>
  <c r="E21" i="32"/>
  <c r="E22" i="32" s="1"/>
  <c r="I25" i="32"/>
  <c r="I26" i="32" s="1"/>
  <c r="C12" i="30"/>
  <c r="E34" i="30"/>
  <c r="G12" i="30"/>
  <c r="G13" i="30" s="1"/>
  <c r="G14" i="30" s="1"/>
  <c r="I34" i="30"/>
  <c r="E33" i="30"/>
  <c r="I8" i="30"/>
  <c r="I12" i="30"/>
  <c r="G33" i="30"/>
  <c r="G32" i="30"/>
  <c r="G8" i="30"/>
  <c r="E8" i="30"/>
  <c r="E12" i="30"/>
  <c r="C8" i="30"/>
  <c r="P39" i="31"/>
  <c r="P23" i="31"/>
  <c r="AE6" i="25"/>
  <c r="AI6" i="25" s="1"/>
  <c r="AG6" i="25" s="1"/>
  <c r="AE7" i="25"/>
  <c r="AI7" i="25" s="1"/>
  <c r="AG7" i="25" s="1"/>
  <c r="AE8" i="25"/>
  <c r="AI8" i="25" s="1"/>
  <c r="AG8" i="25" s="1"/>
  <c r="AE9" i="25"/>
  <c r="AI9" i="25" s="1"/>
  <c r="AG9" i="25" s="1"/>
  <c r="AE10" i="25"/>
  <c r="AI10" i="25" s="1"/>
  <c r="AG10" i="25" s="1"/>
  <c r="AE11" i="25"/>
  <c r="AI11" i="25" s="1"/>
  <c r="AG11" i="25" s="1"/>
  <c r="AE12" i="25"/>
  <c r="AI12" i="25" s="1"/>
  <c r="AG12" i="25" s="1"/>
  <c r="AE13" i="25"/>
  <c r="AI13" i="25" s="1"/>
  <c r="AG13" i="25" s="1"/>
  <c r="AE14" i="25"/>
  <c r="AI14" i="25" s="1"/>
  <c r="AG14" i="25" s="1"/>
  <c r="AE15" i="25"/>
  <c r="AI15" i="25" s="1"/>
  <c r="AG15" i="25" s="1"/>
  <c r="AE16" i="25"/>
  <c r="AI16" i="25" s="1"/>
  <c r="AG16" i="25" s="1"/>
  <c r="AE17" i="25"/>
  <c r="AI17" i="25" s="1"/>
  <c r="AG17" i="25" s="1"/>
  <c r="AE18" i="25"/>
  <c r="AI18" i="25" s="1"/>
  <c r="AG18" i="25" s="1"/>
  <c r="AE19" i="25"/>
  <c r="AI19" i="25" s="1"/>
  <c r="AG19" i="25" s="1"/>
  <c r="AE20" i="25"/>
  <c r="AI20" i="25" s="1"/>
  <c r="AG20" i="25" s="1"/>
  <c r="AE21" i="25"/>
  <c r="AI21" i="25" s="1"/>
  <c r="AG21" i="25" s="1"/>
  <c r="AE22" i="25"/>
  <c r="AI22" i="25" s="1"/>
  <c r="AG22" i="25" s="1"/>
  <c r="AE23" i="25"/>
  <c r="AI23" i="25" s="1"/>
  <c r="AG23" i="25" s="1"/>
  <c r="AE24" i="25"/>
  <c r="AI24" i="25" s="1"/>
  <c r="AG24" i="25" s="1"/>
  <c r="AE25" i="25"/>
  <c r="AI25" i="25" s="1"/>
  <c r="AG25" i="25" s="1"/>
  <c r="AE26" i="25"/>
  <c r="AI26" i="25" s="1"/>
  <c r="AG26" i="25" s="1"/>
  <c r="AE27" i="25"/>
  <c r="AI27" i="25" s="1"/>
  <c r="AG27" i="25" s="1"/>
  <c r="AE28" i="25"/>
  <c r="AI28" i="25" s="1"/>
  <c r="AG28" i="25" s="1"/>
  <c r="AE5" i="25"/>
  <c r="AI5" i="25" s="1"/>
  <c r="AG5" i="25" s="1"/>
  <c r="N6" i="25"/>
  <c r="P6" i="25" s="1"/>
  <c r="N7" i="25"/>
  <c r="P7" i="25" s="1"/>
  <c r="N8" i="25"/>
  <c r="P8" i="25" s="1"/>
  <c r="N9" i="25"/>
  <c r="P9" i="25" s="1"/>
  <c r="N10" i="25"/>
  <c r="P10" i="25" s="1"/>
  <c r="N11" i="25"/>
  <c r="P11" i="25" s="1"/>
  <c r="N12" i="25"/>
  <c r="P12" i="25" s="1"/>
  <c r="N13" i="25"/>
  <c r="P13" i="25" s="1"/>
  <c r="N14" i="25"/>
  <c r="P14" i="25" s="1"/>
  <c r="N15" i="25"/>
  <c r="P15" i="25" s="1"/>
  <c r="N16" i="25"/>
  <c r="P16" i="25" s="1"/>
  <c r="N17" i="25"/>
  <c r="P17" i="25" s="1"/>
  <c r="N18" i="25"/>
  <c r="P18" i="25" s="1"/>
  <c r="N19" i="25"/>
  <c r="P19" i="25" s="1"/>
  <c r="N20" i="25"/>
  <c r="P20" i="25" s="1"/>
  <c r="N21" i="25"/>
  <c r="P21" i="25" s="1"/>
  <c r="N22" i="25"/>
  <c r="P22" i="25" s="1"/>
  <c r="N23" i="25"/>
  <c r="P23" i="25" s="1"/>
  <c r="N24" i="25"/>
  <c r="P24" i="25" s="1"/>
  <c r="N25" i="25"/>
  <c r="P25" i="25" s="1"/>
  <c r="N26" i="25"/>
  <c r="P26" i="25" s="1"/>
  <c r="N27" i="25"/>
  <c r="P27" i="25" s="1"/>
  <c r="N28" i="25"/>
  <c r="P28" i="25" s="1"/>
  <c r="N5" i="25"/>
  <c r="P5" i="25" s="1"/>
  <c r="K34" i="30" l="1"/>
  <c r="K33" i="30"/>
  <c r="K12" i="30"/>
  <c r="I13" i="30"/>
  <c r="I14" i="30" s="1"/>
  <c r="E13" i="30"/>
  <c r="E14" i="30" s="1"/>
  <c r="E66" i="21"/>
  <c r="E67" i="21"/>
  <c r="E68" i="21"/>
  <c r="E69" i="21"/>
  <c r="E70" i="21"/>
  <c r="E65" i="21"/>
  <c r="C25" i="32" l="1"/>
  <c r="C13" i="30"/>
  <c r="C14" i="30" s="1"/>
  <c r="C26" i="32" l="1"/>
  <c r="C21" i="32"/>
  <c r="C22" i="32" s="1"/>
  <c r="K13" i="30"/>
  <c r="K32" i="30"/>
  <c r="K14" i="30" l="1"/>
  <c r="N84" i="31" l="1"/>
  <c r="L84" i="31"/>
  <c r="N64" i="31"/>
  <c r="L64" i="31"/>
  <c r="N56" i="31"/>
  <c r="L56" i="31"/>
  <c r="N39" i="31"/>
  <c r="L39" i="31"/>
  <c r="N31" i="31"/>
  <c r="L31" i="31"/>
  <c r="N23" i="31"/>
  <c r="L23" i="31"/>
  <c r="J84" i="31"/>
  <c r="P83" i="31"/>
  <c r="P82" i="31"/>
  <c r="J64" i="31"/>
  <c r="H64" i="31"/>
  <c r="J56" i="31"/>
  <c r="H56" i="31"/>
  <c r="J39" i="31"/>
  <c r="J31" i="31"/>
  <c r="J23" i="31"/>
  <c r="H68" i="31" l="1"/>
  <c r="H67" i="31" s="1"/>
  <c r="N7" i="31"/>
  <c r="N65" i="31" s="1"/>
  <c r="I10" i="32" s="1"/>
  <c r="L7" i="31"/>
  <c r="L65" i="31" s="1"/>
  <c r="G10" i="32" s="1"/>
  <c r="N24" i="31"/>
  <c r="N68" i="31"/>
  <c r="L68" i="31"/>
  <c r="P84" i="31"/>
  <c r="H7" i="31"/>
  <c r="H86" i="31" s="1"/>
  <c r="C18" i="32" s="1"/>
  <c r="C26" i="30" s="1"/>
  <c r="P56" i="31"/>
  <c r="P68" i="31" s="1"/>
  <c r="P67" i="31" s="1"/>
  <c r="J7" i="31"/>
  <c r="J40" i="31" s="1"/>
  <c r="E7" i="32" s="1"/>
  <c r="J68" i="31"/>
  <c r="N40" i="31" l="1"/>
  <c r="I7" i="32" s="1"/>
  <c r="N67" i="31"/>
  <c r="L67" i="31"/>
  <c r="J67" i="31"/>
  <c r="I5" i="32"/>
  <c r="I11" i="32" s="1"/>
  <c r="N32" i="31"/>
  <c r="I6" i="32" s="1"/>
  <c r="I21" i="30" s="1"/>
  <c r="I22" i="30"/>
  <c r="G25" i="30"/>
  <c r="E22" i="30"/>
  <c r="I25" i="30"/>
  <c r="N57" i="31"/>
  <c r="I9" i="32" s="1"/>
  <c r="J86" i="31"/>
  <c r="H65" i="31"/>
  <c r="C10" i="32" s="1"/>
  <c r="H32" i="31"/>
  <c r="C6" i="32" s="1"/>
  <c r="H24" i="31"/>
  <c r="H48" i="31"/>
  <c r="C8" i="32" s="1"/>
  <c r="L86" i="31"/>
  <c r="K26" i="30"/>
  <c r="N69" i="31"/>
  <c r="N75" i="31" s="1"/>
  <c r="N48" i="31"/>
  <c r="I8" i="32" s="1"/>
  <c r="N86" i="31"/>
  <c r="L40" i="31"/>
  <c r="G7" i="32" s="1"/>
  <c r="L24" i="31"/>
  <c r="L48" i="31"/>
  <c r="G8" i="32" s="1"/>
  <c r="L32" i="31"/>
  <c r="G6" i="32" s="1"/>
  <c r="L57" i="31"/>
  <c r="G9" i="32" s="1"/>
  <c r="L69" i="31"/>
  <c r="L75" i="31" s="1"/>
  <c r="J69" i="31"/>
  <c r="J75" i="31" s="1"/>
  <c r="H57" i="31"/>
  <c r="C9" i="32" s="1"/>
  <c r="J57" i="31"/>
  <c r="E9" i="32" s="1"/>
  <c r="H40" i="31"/>
  <c r="C7" i="32" s="1"/>
  <c r="J32" i="31"/>
  <c r="E6" i="32" s="1"/>
  <c r="J65" i="31"/>
  <c r="E10" i="32" s="1"/>
  <c r="J48" i="31"/>
  <c r="E8" i="32" s="1"/>
  <c r="J24" i="31"/>
  <c r="H69" i="31"/>
  <c r="G18" i="32" l="1"/>
  <c r="G26" i="30" s="1"/>
  <c r="L85" i="31"/>
  <c r="I18" i="32"/>
  <c r="I26" i="30" s="1"/>
  <c r="N85" i="31"/>
  <c r="E18" i="32"/>
  <c r="E26" i="30" s="1"/>
  <c r="J85" i="31"/>
  <c r="J5" i="32"/>
  <c r="J11" i="32" s="1"/>
  <c r="J4" i="32"/>
  <c r="N93" i="31"/>
  <c r="N97" i="31"/>
  <c r="J93" i="31"/>
  <c r="J97" i="31"/>
  <c r="H93" i="31"/>
  <c r="H97" i="31"/>
  <c r="L93" i="31"/>
  <c r="L97" i="31"/>
  <c r="H75" i="31"/>
  <c r="I20" i="30"/>
  <c r="I28" i="30" s="1"/>
  <c r="C5" i="32"/>
  <c r="C20" i="30" s="1"/>
  <c r="K20" i="30" s="1"/>
  <c r="L28" i="30" s="1"/>
  <c r="M34" i="30" s="1"/>
  <c r="E5" i="32"/>
  <c r="E11" i="32" s="1"/>
  <c r="G5" i="32"/>
  <c r="G20" i="30" s="1"/>
  <c r="G28" i="30" s="1"/>
  <c r="J7" i="32"/>
  <c r="J6" i="32"/>
  <c r="N79" i="31"/>
  <c r="E10" i="27"/>
  <c r="E10" i="35" s="1"/>
  <c r="C25" i="30"/>
  <c r="K25" i="30" s="1"/>
  <c r="G23" i="30"/>
  <c r="E21" i="30"/>
  <c r="C24" i="30"/>
  <c r="K24" i="30" s="1"/>
  <c r="J9" i="32"/>
  <c r="I24" i="30"/>
  <c r="C23" i="30"/>
  <c r="K23" i="30" s="1"/>
  <c r="G21" i="30"/>
  <c r="E24" i="30"/>
  <c r="G22" i="30"/>
  <c r="E23" i="30"/>
  <c r="J8" i="32"/>
  <c r="I23" i="30"/>
  <c r="J10" i="32"/>
  <c r="C22" i="30"/>
  <c r="K22" i="30" s="1"/>
  <c r="E25" i="30"/>
  <c r="G24" i="30"/>
  <c r="C21" i="30"/>
  <c r="K21" i="30" s="1"/>
  <c r="I15" i="32"/>
  <c r="I19" i="32"/>
  <c r="J13" i="32"/>
  <c r="J12" i="32"/>
  <c r="J14" i="32"/>
  <c r="Q10" i="35" l="1"/>
  <c r="K10" i="35"/>
  <c r="J10" i="35"/>
  <c r="F5" i="32"/>
  <c r="F11" i="32" s="1"/>
  <c r="F4" i="32"/>
  <c r="I11" i="30"/>
  <c r="I16" i="30" s="1"/>
  <c r="I35" i="30"/>
  <c r="I37" i="30" s="1"/>
  <c r="C11" i="32"/>
  <c r="D8" i="32" s="1"/>
  <c r="H79" i="31"/>
  <c r="F7" i="27" s="1"/>
  <c r="G11" i="32"/>
  <c r="E20" i="30"/>
  <c r="E28" i="30" s="1"/>
  <c r="E7" i="27"/>
  <c r="E7" i="35" s="1"/>
  <c r="J7" i="35" s="1"/>
  <c r="F8" i="32"/>
  <c r="F10" i="32"/>
  <c r="F6" i="32"/>
  <c r="I27" i="32"/>
  <c r="I23" i="32"/>
  <c r="I40" i="30" s="1"/>
  <c r="F9" i="32"/>
  <c r="L79" i="31"/>
  <c r="E9" i="27"/>
  <c r="E9" i="35" s="1"/>
  <c r="J79" i="31"/>
  <c r="E8" i="27"/>
  <c r="E8" i="35" s="1"/>
  <c r="F13" i="32"/>
  <c r="F14" i="32"/>
  <c r="E19" i="32"/>
  <c r="E15" i="32"/>
  <c r="F12" i="32"/>
  <c r="F7" i="32"/>
  <c r="C28" i="30"/>
  <c r="N78" i="31"/>
  <c r="F10" i="27"/>
  <c r="N30" i="25"/>
  <c r="D6" i="32" l="1"/>
  <c r="Q8" i="35"/>
  <c r="J8" i="35"/>
  <c r="K8" i="35"/>
  <c r="K7" i="35"/>
  <c r="Q9" i="35"/>
  <c r="J9" i="35"/>
  <c r="K9" i="35"/>
  <c r="I42" i="30"/>
  <c r="I46" i="30" s="1"/>
  <c r="H5" i="32"/>
  <c r="H11" i="32" s="1"/>
  <c r="H4" i="32"/>
  <c r="D7" i="32"/>
  <c r="D4" i="32"/>
  <c r="D13" i="32"/>
  <c r="D9" i="32"/>
  <c r="D12" i="32"/>
  <c r="D14" i="32"/>
  <c r="D5" i="32"/>
  <c r="D11" i="32" s="1"/>
  <c r="C15" i="32"/>
  <c r="C11" i="30" s="1"/>
  <c r="H6" i="32"/>
  <c r="E11" i="30"/>
  <c r="E16" i="30" s="1"/>
  <c r="E35" i="30"/>
  <c r="E37" i="30" s="1"/>
  <c r="D10" i="32"/>
  <c r="C19" i="32"/>
  <c r="G19" i="32"/>
  <c r="G23" i="32" s="1"/>
  <c r="G40" i="30" s="1"/>
  <c r="H14" i="32"/>
  <c r="H12" i="32"/>
  <c r="H9" i="32"/>
  <c r="G15" i="32"/>
  <c r="H8" i="32"/>
  <c r="H13" i="32"/>
  <c r="H7" i="32"/>
  <c r="H10" i="32"/>
  <c r="H78" i="31"/>
  <c r="E23" i="32"/>
  <c r="E40" i="30" s="1"/>
  <c r="E27" i="32"/>
  <c r="M19" i="30"/>
  <c r="J78" i="31"/>
  <c r="F8" i="27"/>
  <c r="L78" i="31"/>
  <c r="F9" i="27"/>
  <c r="P30" i="25"/>
  <c r="R30" i="25" s="1"/>
  <c r="T30" i="25" s="1"/>
  <c r="V30" i="25" s="1"/>
  <c r="X30" i="25" s="1"/>
  <c r="I48" i="30" l="1"/>
  <c r="E42" i="30"/>
  <c r="K11" i="30"/>
  <c r="L16" i="30" s="1"/>
  <c r="M11" i="30" s="1"/>
  <c r="C16" i="30"/>
  <c r="C35" i="30"/>
  <c r="K35" i="30" s="1"/>
  <c r="L37" i="30" s="1"/>
  <c r="G11" i="30"/>
  <c r="G16" i="30" s="1"/>
  <c r="G35" i="30"/>
  <c r="G37" i="30" s="1"/>
  <c r="G42" i="30" s="1"/>
  <c r="G46" i="30" s="1"/>
  <c r="C27" i="32"/>
  <c r="C23" i="32"/>
  <c r="C40" i="30" s="1"/>
  <c r="K40" i="30" s="1"/>
  <c r="G27" i="32"/>
  <c r="M21" i="30"/>
  <c r="M33" i="30"/>
  <c r="M32" i="30"/>
  <c r="M26" i="30"/>
  <c r="M22" i="30"/>
  <c r="M24" i="30"/>
  <c r="M23" i="30"/>
  <c r="M25" i="30"/>
  <c r="M20" i="30"/>
  <c r="E48" i="30" l="1"/>
  <c r="E46" i="30"/>
  <c r="M35" i="30"/>
  <c r="G48" i="30"/>
  <c r="C37" i="30"/>
  <c r="C42" i="30" s="1"/>
  <c r="M40" i="30"/>
  <c r="M14" i="30"/>
  <c r="C48" i="30" l="1"/>
  <c r="C46" i="30"/>
  <c r="L46" i="30" s="1"/>
  <c r="M46" i="30" s="1"/>
  <c r="L42" i="30"/>
  <c r="M42" i="30" s="1"/>
  <c r="L48" i="30" l="1"/>
</calcChain>
</file>

<file path=xl/sharedStrings.xml><?xml version="1.0" encoding="utf-8"?>
<sst xmlns="http://schemas.openxmlformats.org/spreadsheetml/2006/main" count="551" uniqueCount="389">
  <si>
    <t>Service Center Questionnaire</t>
  </si>
  <si>
    <t>A. Service Center Information</t>
  </si>
  <si>
    <t>Name of Service Center:</t>
  </si>
  <si>
    <t>Department:</t>
  </si>
  <si>
    <t>VP/Decanal:</t>
  </si>
  <si>
    <t>Internal:</t>
  </si>
  <si>
    <t>Research Foundation (RF):</t>
  </si>
  <si>
    <t>Account Charged</t>
  </si>
  <si>
    <t>Salary</t>
  </si>
  <si>
    <t>Equipment Description</t>
  </si>
  <si>
    <t>Date Purchased</t>
  </si>
  <si>
    <t>Equipment Cost</t>
  </si>
  <si>
    <t>Description of Expense</t>
  </si>
  <si>
    <t>Date</t>
  </si>
  <si>
    <t>Cost</t>
  </si>
  <si>
    <t>Description of Service</t>
  </si>
  <si>
    <t>Total Annual Units</t>
  </si>
  <si>
    <t xml:space="preserve">Read the Financial Management of Service Centers Policy </t>
  </si>
  <si>
    <t>Entity:</t>
  </si>
  <si>
    <t>Non-UB Researchers:</t>
  </si>
  <si>
    <t>No</t>
  </si>
  <si>
    <t>F. Unit of Measure (UOM) (Please use additional sheet(s) if necessary)</t>
  </si>
  <si>
    <t>Related Service(s)</t>
  </si>
  <si>
    <t>Yes</t>
  </si>
  <si>
    <t>New Service Center</t>
  </si>
  <si>
    <t>Instrument / Service:</t>
  </si>
  <si>
    <t>Total</t>
  </si>
  <si>
    <t>Unit of Measure (UOM)</t>
  </si>
  <si>
    <t>Internal Annual Units</t>
  </si>
  <si>
    <t>External Annual Units</t>
  </si>
  <si>
    <t>Annual Units</t>
  </si>
  <si>
    <t>Labor</t>
  </si>
  <si>
    <t>Hours</t>
  </si>
  <si>
    <t>% Time Alloc.</t>
  </si>
  <si>
    <t>Account #</t>
  </si>
  <si>
    <t>Annual Salary</t>
  </si>
  <si>
    <t>Annual Fringe</t>
  </si>
  <si>
    <t>Equipment Depreciation</t>
  </si>
  <si>
    <t>Asset Number</t>
  </si>
  <si>
    <t>Useful Life (Years)</t>
  </si>
  <si>
    <t>Purchase Price</t>
  </si>
  <si>
    <t>Depreciated through:</t>
  </si>
  <si>
    <t xml:space="preserve">Equipment (Not Capitalized) </t>
  </si>
  <si>
    <t>Expensed through:</t>
  </si>
  <si>
    <t>Maintenance</t>
  </si>
  <si>
    <t>Vendor</t>
  </si>
  <si>
    <t>Source</t>
  </si>
  <si>
    <t>Supplies</t>
  </si>
  <si>
    <t>Other Expenses</t>
  </si>
  <si>
    <t>Grand Total Costs</t>
  </si>
  <si>
    <t>Total Internal Cost Per UOM</t>
  </si>
  <si>
    <t>Less: Subsidized Labor</t>
  </si>
  <si>
    <t>Less: Subsidized Depreciation</t>
  </si>
  <si>
    <t>Less: Subsidized OTPS</t>
  </si>
  <si>
    <t>GUSF (13%)</t>
  </si>
  <si>
    <t>Rate List</t>
  </si>
  <si>
    <t>Table of Contents</t>
  </si>
  <si>
    <t>1.</t>
  </si>
  <si>
    <t>2.</t>
  </si>
  <si>
    <t>3.</t>
  </si>
  <si>
    <t>4.</t>
  </si>
  <si>
    <t>5.</t>
  </si>
  <si>
    <t>SERVICE CENTER OVERVIEW</t>
  </si>
  <si>
    <t>FINANCIAL SUMMARY</t>
  </si>
  <si>
    <t>APPROVALS</t>
  </si>
  <si>
    <t>RATE LIST</t>
  </si>
  <si>
    <t>DETAILED CALCULATION</t>
  </si>
  <si>
    <t>7.</t>
  </si>
  <si>
    <t>6.</t>
  </si>
  <si>
    <t>ACCOUNT INFORMATION</t>
  </si>
  <si>
    <t>UB Foundation (UBF):</t>
  </si>
  <si>
    <t>Account Number</t>
  </si>
  <si>
    <t>IDI</t>
  </si>
  <si>
    <t>Student Accounts</t>
  </si>
  <si>
    <t>Campus Cash</t>
  </si>
  <si>
    <t>Paper Checks</t>
  </si>
  <si>
    <t>UB Marketplace</t>
  </si>
  <si>
    <t>Other</t>
  </si>
  <si>
    <t>Total Expenses</t>
  </si>
  <si>
    <t>METHODS OF ACCEPTING REVENUE</t>
  </si>
  <si>
    <t>Type of Account</t>
  </si>
  <si>
    <t>Generate IDI/Invoice</t>
  </si>
  <si>
    <t>Send IDI for user signature/Send Invoice to user</t>
  </si>
  <si>
    <t xml:space="preserve">Track when IDI is returned </t>
  </si>
  <si>
    <t xml:space="preserve">Sign returned IDI </t>
  </si>
  <si>
    <t>File electronic IDI and send to Financial Management, SPS or UBF</t>
  </si>
  <si>
    <t>Periodic Audits</t>
  </si>
  <si>
    <t>Manage user data</t>
  </si>
  <si>
    <t>Generate Invoice</t>
  </si>
  <si>
    <t>Send invoice to user</t>
  </si>
  <si>
    <t>Follow up with users on invoices that have not been paid after 30 days</t>
  </si>
  <si>
    <t>Market Comparisons</t>
  </si>
  <si>
    <t>Capitalized Equipment</t>
  </si>
  <si>
    <t>Equipment (Not Capitalized)</t>
  </si>
  <si>
    <t>UOM</t>
  </si>
  <si>
    <t>Increase (Decrease)</t>
  </si>
  <si>
    <t>% Increase (Decrease)</t>
  </si>
  <si>
    <t>GUSF</t>
  </si>
  <si>
    <t>Net External Revenue per UOM</t>
  </si>
  <si>
    <t>[INSERT MAKRET COMPARISON INFORMATION]</t>
  </si>
  <si>
    <t>e.g.: data tables with links to websites or screenshots; third party appraisals</t>
  </si>
  <si>
    <t>Name</t>
  </si>
  <si>
    <t>SERVICE CENTER MANAGER</t>
  </si>
  <si>
    <t>Signature</t>
  </si>
  <si>
    <t>FINANCIAL MANAGEMENT</t>
  </si>
  <si>
    <t>DEPARTMENT HEAD OR DEPARTMENT CHAIR</t>
  </si>
  <si>
    <t>UNIT BUSINESS OFFICER</t>
  </si>
  <si>
    <t>CONTROLLER'S OFFICE</t>
  </si>
  <si>
    <t>PROVOST DESIGNEE</t>
  </si>
  <si>
    <t>PROVOST DESIGNEE (OPTIONAL)</t>
  </si>
  <si>
    <t>PREPARED BY</t>
  </si>
  <si>
    <t>Read Full Policy</t>
  </si>
  <si>
    <t>STANDARD OPERATING PROCEDURES</t>
  </si>
  <si>
    <t>8.</t>
  </si>
  <si>
    <t>9.</t>
  </si>
  <si>
    <t>MARKET RATE COMPARISON</t>
  </si>
  <si>
    <t>PROJECTED REVENUE/ EXPENSES</t>
  </si>
  <si>
    <t>10.</t>
  </si>
  <si>
    <t>INVENTORY</t>
  </si>
  <si>
    <t>Standard Operating Procedures</t>
  </si>
  <si>
    <t>Add IDI/Invoice information to Record of Income</t>
  </si>
  <si>
    <t>EXTERNAL RESPONSIBILITIES:</t>
  </si>
  <si>
    <t>Reconcile account, confirm all credits have hit the account &amp; track on Record of External Income, review expenses</t>
  </si>
  <si>
    <t>INDIVIDUAL:</t>
  </si>
  <si>
    <t>Service Center Overview</t>
  </si>
  <si>
    <t>CONTACT INFORMATION:</t>
  </si>
  <si>
    <t>What would you like to do?</t>
  </si>
  <si>
    <t>Entity Number:</t>
  </si>
  <si>
    <t>Service Center Manager:</t>
  </si>
  <si>
    <t xml:space="preserve">Email: </t>
  </si>
  <si>
    <t xml:space="preserve">Address: </t>
  </si>
  <si>
    <t xml:space="preserve">Location of Service Center: </t>
  </si>
  <si>
    <t xml:space="preserve">Phone Number: </t>
  </si>
  <si>
    <t>C. Contact Information</t>
  </si>
  <si>
    <t>Description of Products of Services:</t>
  </si>
  <si>
    <t>B. Customer Information</t>
  </si>
  <si>
    <t>(Please select "Yes" or "No" using the drop down menus)</t>
  </si>
  <si>
    <t>Will External Customers Be Using Equipment?</t>
  </si>
  <si>
    <t>Income Fund Reimbursable (IFR):</t>
  </si>
  <si>
    <t>D. Account Information</t>
  </si>
  <si>
    <t>E. Payment Methods</t>
  </si>
  <si>
    <t>eReq</t>
  </si>
  <si>
    <t>ACH/Wire Transfer</t>
  </si>
  <si>
    <t>Total Internal Annual Units</t>
  </si>
  <si>
    <t>Total External Annual Units</t>
  </si>
  <si>
    <t>Name of Employee</t>
  </si>
  <si>
    <t xml:space="preserve">% of Time </t>
  </si>
  <si>
    <t>Related 
Service (s)</t>
  </si>
  <si>
    <t>Fringe</t>
  </si>
  <si>
    <t>Additional Notes</t>
  </si>
  <si>
    <t>CUSTOMER INFORMATION:</t>
  </si>
  <si>
    <t>Will External Customers be Using the Equipment?</t>
  </si>
  <si>
    <t>Detailed Cost Calculation (Annualized)</t>
  </si>
  <si>
    <t>#</t>
  </si>
  <si>
    <t>Classification</t>
  </si>
  <si>
    <t>Unit Cost</t>
  </si>
  <si>
    <t>Qty</t>
  </si>
  <si>
    <t>[Enter information about what AR systems are utilized]</t>
  </si>
  <si>
    <t>Service 1</t>
  </si>
  <si>
    <t>Service 2</t>
  </si>
  <si>
    <t>Square Footage</t>
  </si>
  <si>
    <t>Total External Cost Per UOM</t>
  </si>
  <si>
    <t>Component Cost:</t>
  </si>
  <si>
    <t>% of Costs</t>
  </si>
  <si>
    <t>Internal Revenue</t>
  </si>
  <si>
    <t>Service 3</t>
  </si>
  <si>
    <t>External Revenue</t>
  </si>
  <si>
    <t>Less: GUSF</t>
  </si>
  <si>
    <t>Net External Revenue</t>
  </si>
  <si>
    <t>Total Revenue</t>
  </si>
  <si>
    <t>Equipment depreciation</t>
  </si>
  <si>
    <t>Equipment expense</t>
  </si>
  <si>
    <t>Total Internal Subsidies</t>
  </si>
  <si>
    <t>External Net Margin (or Subsidy)</t>
  </si>
  <si>
    <t>Net Margin (or Subsidy) for Center</t>
  </si>
  <si>
    <t>Net Contribution</t>
  </si>
  <si>
    <t>REVENUE</t>
  </si>
  <si>
    <t>EXPENSES</t>
  </si>
  <si>
    <t>Loss Percentage (3%)</t>
  </si>
  <si>
    <t>Service 4</t>
  </si>
  <si>
    <t>NOTES</t>
  </si>
  <si>
    <t>RATES</t>
  </si>
  <si>
    <t>Instrument/Service</t>
  </si>
  <si>
    <t>LESS: SUBSIDIZED LABOR</t>
  </si>
  <si>
    <t>LESS: SUBSIDIZED DEPRECIATION</t>
  </si>
  <si>
    <t>LESS: SUBSIDIZED OTPS</t>
  </si>
  <si>
    <t>NET INTERNAL RATE PER UNIT OF MEASURE</t>
  </si>
  <si>
    <t>INTERNAL RATE PER UOM + GUSF</t>
  </si>
  <si>
    <t>EXTERNAL RATE PER UOM</t>
  </si>
  <si>
    <t xml:space="preserve">Annualized Profit and Loss or Proforma
</t>
  </si>
  <si>
    <t>Internal Subsidies</t>
  </si>
  <si>
    <t xml:space="preserve">Internal Annual Units </t>
  </si>
  <si>
    <t xml:space="preserve">External Annual Units </t>
  </si>
  <si>
    <t>Margin or  Subsidy</t>
  </si>
  <si>
    <t>UNITS</t>
  </si>
  <si>
    <t>NET MARGIN OR SUBSIDY</t>
  </si>
  <si>
    <t xml:space="preserve">Net Margin (or Subsidy) Per External Unit </t>
  </si>
  <si>
    <t xml:space="preserve">Net Internal Rate per UOM </t>
  </si>
  <si>
    <t>External Rate per UOM</t>
  </si>
  <si>
    <t>SUMMARY BY COMPONENT</t>
  </si>
  <si>
    <t>11.</t>
  </si>
  <si>
    <t xml:space="preserve">Summary by Component
</t>
  </si>
  <si>
    <t>Signature indicates acceptance of management and fiscal responsibility, in accordance</t>
  </si>
  <si>
    <t xml:space="preserve"> with the Financial Management of Service Center Policy and procedures.</t>
  </si>
  <si>
    <t>Chief Information Officer (CIO)</t>
  </si>
  <si>
    <t>Central University (CU)</t>
  </si>
  <si>
    <t>College of Arts and Sciences (CAS)</t>
  </si>
  <si>
    <t>Finance and Administration (VPFA)</t>
  </si>
  <si>
    <t>Graduate School of Education (GSE)</t>
  </si>
  <si>
    <t xml:space="preserve">Health Sciences </t>
  </si>
  <si>
    <t>Jacobs School of Medicene and Biomedical Sciences (JSMBS)</t>
  </si>
  <si>
    <t>President's Office (PRES)</t>
  </si>
  <si>
    <t>Provost (PROV)</t>
  </si>
  <si>
    <t>Research and Economic Development (VPRED)</t>
  </si>
  <si>
    <t>School of Architecture and Planning (SAAP)</t>
  </si>
  <si>
    <t>School of Engineering and Applied Sciences (SEAS)</t>
  </si>
  <si>
    <t>School of Dental Medicine (SDM)</t>
  </si>
  <si>
    <t>School of Law (SOL)</t>
  </si>
  <si>
    <t>School of Management (SOM)</t>
  </si>
  <si>
    <t>School of Nursing (SON)</t>
  </si>
  <si>
    <t>School of Pharmacy and Pharmaceutical Sciences (SPPS)</t>
  </si>
  <si>
    <t>School of Public Health and Health Professions (SPHHP)</t>
  </si>
  <si>
    <t>School of Social Work (SSW)</t>
  </si>
  <si>
    <t>Student Life (VPSL)</t>
  </si>
  <si>
    <t>University Advancement (UA)</t>
  </si>
  <si>
    <t>University Communications (UC)</t>
  </si>
  <si>
    <t>(If this is a new service center, please enter TBD for the account number)</t>
  </si>
  <si>
    <t>Material or Supply Name</t>
  </si>
  <si>
    <t>Source
(Vendor #, PO #)</t>
  </si>
  <si>
    <t>Case Cost</t>
  </si>
  <si>
    <t>Case Qty</t>
  </si>
  <si>
    <t>Annual Cost of Goods Sold</t>
  </si>
  <si>
    <t>Loss Percentage (3%) Per UOM</t>
  </si>
  <si>
    <t>Labor Expense</t>
  </si>
  <si>
    <t>Labor Expense Per UOM</t>
  </si>
  <si>
    <t>Equipment Depreciation Expense Per UOM</t>
  </si>
  <si>
    <t>Equipment Depreciation Expense</t>
  </si>
  <si>
    <t>OTPS Expense Per UOM</t>
  </si>
  <si>
    <t>Total Cost Per UOM</t>
  </si>
  <si>
    <t>Total Costs</t>
  </si>
  <si>
    <t>SUBSIDIZED LABOR PER UOM</t>
  </si>
  <si>
    <t>SUBSIDIZED DEPRECIATION PER UOM</t>
  </si>
  <si>
    <t>SUBSIDIZED OTPS PER UOM</t>
  </si>
  <si>
    <t>NET INTERNAL RATE PER UOM</t>
  </si>
  <si>
    <t>Inventory Items</t>
  </si>
  <si>
    <t>MARKUP</t>
  </si>
  <si>
    <t xml:space="preserve">MARKUP </t>
  </si>
  <si>
    <t xml:space="preserve">Prior Rate Per UOM </t>
  </si>
  <si>
    <t>Square Footage Per UOM</t>
  </si>
  <si>
    <t xml:space="preserve">Square Footage </t>
  </si>
  <si>
    <r>
      <rPr>
        <b/>
        <sz val="11"/>
        <color theme="1"/>
        <rFont val="Arial"/>
        <family val="2"/>
      </rPr>
      <t>Labor</t>
    </r>
    <r>
      <rPr>
        <sz val="11"/>
        <color theme="1"/>
        <rFont val="Arial"/>
        <family val="2"/>
      </rPr>
      <t xml:space="preserve">: </t>
    </r>
    <r>
      <rPr>
        <sz val="11"/>
        <rFont val="Arial"/>
        <family val="2"/>
      </rPr>
      <t>Provide a list of employees spending time on service center activity.</t>
    </r>
  </si>
  <si>
    <r>
      <rPr>
        <b/>
        <sz val="11"/>
        <color theme="1"/>
        <rFont val="Arial"/>
        <family val="2"/>
      </rPr>
      <t>Equipment</t>
    </r>
    <r>
      <rPr>
        <sz val="11"/>
        <color theme="1"/>
        <rFont val="Arial"/>
        <family val="2"/>
      </rPr>
      <t xml:space="preserve">: </t>
    </r>
    <r>
      <rPr>
        <sz val="11"/>
        <rFont val="Arial"/>
        <family val="2"/>
      </rPr>
      <t>Provide a list of equipment that will be used in the service center.</t>
    </r>
  </si>
  <si>
    <r>
      <rPr>
        <b/>
        <sz val="11"/>
        <color theme="1"/>
        <rFont val="Arial"/>
        <family val="2"/>
      </rPr>
      <t xml:space="preserve">Maintenance: </t>
    </r>
    <r>
      <rPr>
        <sz val="11"/>
        <rFont val="Arial"/>
        <family val="2"/>
      </rPr>
      <t>Provide a list of maintenance expenditures for equipment.</t>
    </r>
  </si>
  <si>
    <r>
      <rPr>
        <b/>
        <sz val="11"/>
        <color theme="1"/>
        <rFont val="Arial"/>
        <family val="2"/>
      </rPr>
      <t xml:space="preserve">Materials and Supplies: </t>
    </r>
    <r>
      <rPr>
        <sz val="11"/>
        <rFont val="Arial"/>
        <family val="2"/>
      </rPr>
      <t>Provide a list of supplies that will be used in the service center.</t>
    </r>
  </si>
  <si>
    <r>
      <rPr>
        <b/>
        <sz val="11"/>
        <color theme="1"/>
        <rFont val="Arial"/>
        <family val="2"/>
      </rPr>
      <t xml:space="preserve">Other Expenses: </t>
    </r>
    <r>
      <rPr>
        <sz val="11"/>
        <rFont val="Arial"/>
        <family val="2"/>
      </rPr>
      <t>Provide a list of other expenditures that will be used in the service center.</t>
    </r>
  </si>
  <si>
    <t>Are revenues subject to Sales Tax?</t>
  </si>
  <si>
    <t>Are revenues subject to UB Income Tax?</t>
  </si>
  <si>
    <t>TAXES</t>
  </si>
  <si>
    <t xml:space="preserve">Name of Service Center: </t>
  </si>
  <si>
    <t>Entity Name:</t>
  </si>
  <si>
    <t>Description of Products or Services:</t>
  </si>
  <si>
    <t>Provide annual units (estimated or prior year's actual) for each of the services provided by service center</t>
  </si>
  <si>
    <t>G. Rate Components (Please use additional sheet(s) if necessary)</t>
  </si>
  <si>
    <t>Related Equipment</t>
  </si>
  <si>
    <t>Account Balance</t>
  </si>
  <si>
    <r>
      <rPr>
        <b/>
        <sz val="11"/>
        <color theme="1"/>
        <rFont val="Arial"/>
        <family val="2"/>
      </rPr>
      <t xml:space="preserve">Space: </t>
    </r>
    <r>
      <rPr>
        <sz val="11"/>
        <rFont val="Arial"/>
        <family val="2"/>
      </rPr>
      <t>Provide a list of all UB space used by the service center.</t>
    </r>
  </si>
  <si>
    <t>Building</t>
  </si>
  <si>
    <t>Room Name</t>
  </si>
  <si>
    <t>Room #</t>
  </si>
  <si>
    <t>% of Space used for the center</t>
  </si>
  <si>
    <t>UB Researchers (using UB funds):</t>
  </si>
  <si>
    <t>UB Faculty/Staff (using UB funds):</t>
  </si>
  <si>
    <t>UB Students (using UB funds):</t>
  </si>
  <si>
    <t>UB Students (using non-UB funds):</t>
  </si>
  <si>
    <t>UB Researchers (using non-UB funds):</t>
  </si>
  <si>
    <t>UB Faculty/Staff (using non-UB funds):</t>
  </si>
  <si>
    <t>Technology Transfer</t>
  </si>
  <si>
    <t>The service center should work with:</t>
  </si>
  <si>
    <t>[Justification for margin]</t>
  </si>
  <si>
    <t>Date Capitalized</t>
  </si>
  <si>
    <t>OPERATING EXPENSES</t>
  </si>
  <si>
    <t>TOTAL OPERATING COSTS</t>
  </si>
  <si>
    <t>TOTAL OPERATING COST PER UNIT OF MEASURE</t>
  </si>
  <si>
    <t>UB Funds:</t>
  </si>
  <si>
    <t>Non-UB Funds:</t>
  </si>
  <si>
    <t>[other payment methods]</t>
  </si>
  <si>
    <t>Subsidized Labor</t>
  </si>
  <si>
    <t xml:space="preserve">Subsidized Depreciation </t>
  </si>
  <si>
    <t>Subsidized OTPS</t>
  </si>
  <si>
    <t>PROFORMA OR PROFIT &amp; LOSS</t>
  </si>
  <si>
    <t>Unit of Measure</t>
  </si>
  <si>
    <t>Usage Rate</t>
  </si>
  <si>
    <t xml:space="preserve">Department: </t>
  </si>
  <si>
    <t>OTPS Expense</t>
  </si>
  <si>
    <t>RATE COMPARISON</t>
  </si>
  <si>
    <t>12.</t>
  </si>
  <si>
    <t>IDI:</t>
  </si>
  <si>
    <t>EREQ:</t>
  </si>
  <si>
    <t>[Fee History]</t>
  </si>
  <si>
    <t>Follow up with users on IDIs that have not been returned or payments that have not been made after 30 days</t>
  </si>
  <si>
    <t>Approvals for</t>
  </si>
  <si>
    <t>Rate Comparison</t>
  </si>
  <si>
    <t>Financial Summary</t>
  </si>
  <si>
    <t>Rounding</t>
  </si>
  <si>
    <t>NET INTERNAL RATE PER UNIT OF MEASURE ROUNDED</t>
  </si>
  <si>
    <t>Net Internal Rate per UOM Rounded</t>
  </si>
  <si>
    <t>ITEMS FOR RESALE</t>
  </si>
  <si>
    <t>Items for Resale</t>
  </si>
  <si>
    <t>Materials &amp; Supplies</t>
  </si>
  <si>
    <t>GRAND TOTAL COST WITH ITEMS FOR RESALE</t>
  </si>
  <si>
    <t>GRAND TOTAL EXTERNAL COSTS WITH ITEMS FOR RESALE</t>
  </si>
  <si>
    <t>TOTAL EXTERNAL OPERATING COSTS</t>
  </si>
  <si>
    <r>
      <rPr>
        <b/>
        <u/>
        <sz val="10"/>
        <rFont val="Georgia"/>
        <family val="1"/>
      </rPr>
      <t>Internal Rate</t>
    </r>
    <r>
      <rPr>
        <b/>
        <u/>
        <sz val="10"/>
        <color theme="0" tint="-0.499984740745262"/>
        <rFont val="Georgia"/>
        <family val="1"/>
      </rPr>
      <t xml:space="preserve">
</t>
    </r>
    <r>
      <rPr>
        <sz val="10"/>
        <color rgb="FF005BBB"/>
        <rFont val="Georgia"/>
        <family val="1"/>
      </rPr>
      <t xml:space="preserve">Cost-Subsidies
</t>
    </r>
    <r>
      <rPr>
        <sz val="10"/>
        <rFont val="Georgia"/>
        <family val="1"/>
      </rPr>
      <t xml:space="preserve">Internal users include academic, research, administrative, and auxiliary units whose originating source of funds is within or flows through the university. This includes state, RF, UBF, and Faculty Student Association (FSA) funds. </t>
    </r>
  </si>
  <si>
    <r>
      <rPr>
        <b/>
        <u/>
        <sz val="10"/>
        <rFont val="Georgia"/>
        <family val="1"/>
      </rPr>
      <t>External Rate</t>
    </r>
    <r>
      <rPr>
        <sz val="10"/>
        <color theme="0" tint="-0.499984740745262"/>
        <rFont val="Georgia"/>
        <family val="1"/>
      </rPr>
      <t xml:space="preserve">
</t>
    </r>
    <r>
      <rPr>
        <sz val="10"/>
        <color rgb="FF005BBB"/>
        <rFont val="Georgia"/>
        <family val="1"/>
      </rPr>
      <t>Cost + GUSF + Markup</t>
    </r>
    <r>
      <rPr>
        <sz val="10"/>
        <color theme="0" tint="-0.499984740745262"/>
        <rFont val="Georgia"/>
        <family val="1"/>
      </rPr>
      <t xml:space="preserve">
</t>
    </r>
    <r>
      <rPr>
        <sz val="10"/>
        <rFont val="Georgia"/>
        <family val="1"/>
      </rPr>
      <t>External users are individuals or organizations whose originating source of funds is outside the university. External users include faculty and staff acting in a personal capacity. Affiliated hospitals and other universities are external users unless the university has subcontracted with them as part of a grant or contract, in which case they are an internal user.</t>
    </r>
  </si>
  <si>
    <r>
      <t>Internal Rate</t>
    </r>
    <r>
      <rPr>
        <b/>
        <vertAlign val="superscript"/>
        <sz val="11"/>
        <rFont val="Arial"/>
        <family val="2"/>
      </rPr>
      <t>1</t>
    </r>
  </si>
  <si>
    <r>
      <t>External Rate</t>
    </r>
    <r>
      <rPr>
        <b/>
        <vertAlign val="superscript"/>
        <sz val="11"/>
        <rFont val="Arial"/>
        <family val="2"/>
      </rPr>
      <t>3</t>
    </r>
  </si>
  <si>
    <t>Total Items for Resale</t>
  </si>
  <si>
    <t>[Consideration Description xxxxxxxxxxxxxxxxxxxxxxxxxxxxxxxx ]</t>
  </si>
  <si>
    <t>Student Accounts:</t>
  </si>
  <si>
    <t>ACH/Wire Transfer:</t>
  </si>
  <si>
    <t>Paper Checks:</t>
  </si>
  <si>
    <t>UB Marketplace:</t>
  </si>
  <si>
    <t>Campus Cash:</t>
  </si>
  <si>
    <t>Other:</t>
  </si>
  <si>
    <t>Total Projected Revenue:</t>
  </si>
  <si>
    <t>Total Expenses:</t>
  </si>
  <si>
    <t>Internal Margin (Subsidy):</t>
  </si>
  <si>
    <t>External Margin (Subsidy):</t>
  </si>
  <si>
    <t>Justification for Margin (Subsidy):</t>
  </si>
  <si>
    <t>Revenue is subject to NYS Sales Tax:</t>
  </si>
  <si>
    <t>Revenue is subject to Unrelated Business Income Tax:</t>
  </si>
  <si>
    <t>Add invoice information to Record of Income</t>
  </si>
  <si>
    <t>ITEMS OF CONSIDERATION</t>
  </si>
  <si>
    <t>Items of Consideration</t>
  </si>
  <si>
    <t>[CATEGORY OF CONSIDERATION]</t>
  </si>
  <si>
    <t>Fee History:</t>
  </si>
  <si>
    <t>Position (Individual)</t>
  </si>
  <si>
    <t>Follow up with users on IDIs that have not been returned after 60 days</t>
  </si>
  <si>
    <t>Reconcile account, confirm all credits have hit the account &amp; track on Record of Internal Income, review expenses</t>
  </si>
  <si>
    <t>Process deposit. We encourage all customers to use electronic methods of payments but if a check is received, it is logged into the Record of Income. A deposit form is filled out and both the form and the check are sent to the appropriate office using a lock bag</t>
  </si>
  <si>
    <t>Follow up with users on invoices that have not been paid after 60 days</t>
  </si>
  <si>
    <t>Approved [Year]</t>
  </si>
  <si>
    <t>TOTAL EXTERNAL OPERATING COST PER UNIT OF MEASURE</t>
  </si>
  <si>
    <t>Fee</t>
  </si>
  <si>
    <r>
      <t>Internal Rate</t>
    </r>
    <r>
      <rPr>
        <b/>
        <vertAlign val="superscript"/>
        <sz val="8"/>
        <rFont val="Arial"/>
        <family val="2"/>
      </rPr>
      <t>1</t>
    </r>
  </si>
  <si>
    <r>
      <t>External Rate</t>
    </r>
    <r>
      <rPr>
        <b/>
        <vertAlign val="superscript"/>
        <sz val="8"/>
        <rFont val="Arial"/>
        <family val="2"/>
      </rPr>
      <t>3</t>
    </r>
  </si>
  <si>
    <t>% Increase 
(% Decrease)</t>
  </si>
  <si>
    <r>
      <t xml:space="preserve">Internal Rate
</t>
    </r>
    <r>
      <rPr>
        <sz val="10"/>
        <color rgb="FF005BBB"/>
        <rFont val="Georgia"/>
        <family val="1"/>
      </rPr>
      <t>Cost-Subsidies</t>
    </r>
    <r>
      <rPr>
        <sz val="10"/>
        <rFont val="Georgia"/>
        <family val="1"/>
      </rPr>
      <t xml:space="preserve">
Internal users include academic, research, administrative, and auxiliary units whose originating source of funds is within or flows through the university. This includes state, RF, UBF, and Faculty Student Association (FSA) funds. </t>
    </r>
  </si>
  <si>
    <t>Total Labor Expense</t>
  </si>
  <si>
    <t>Total Labor Expense per UOM</t>
  </si>
  <si>
    <t>Total Equipment Depreciation Expense</t>
  </si>
  <si>
    <t>Total Equipment Depreciation Expense Per UOM</t>
  </si>
  <si>
    <t>Total Equipment Expense</t>
  </si>
  <si>
    <t>Total Equipment Expense per UOM</t>
  </si>
  <si>
    <t>Total Maintenance Expense</t>
  </si>
  <si>
    <t>Total Maintenance Expense per UOM</t>
  </si>
  <si>
    <t>Total Materials &amp; Supplies Expense</t>
  </si>
  <si>
    <t>Total Materials &amp; Supplies Expense per UOM</t>
  </si>
  <si>
    <t>Total Other Expenses</t>
  </si>
  <si>
    <t>Total Other Expenses per UOM</t>
  </si>
  <si>
    <t>Total Sq. Ft. Expense</t>
  </si>
  <si>
    <t>Total Sq. Ft. Expense per UOM</t>
  </si>
  <si>
    <t>Division of Athletics (ATH)</t>
  </si>
  <si>
    <t>Account Title</t>
  </si>
  <si>
    <t>Centrally Funded Fringe</t>
  </si>
  <si>
    <t xml:space="preserve">Centrally Funded Sq. Ft. </t>
  </si>
  <si>
    <t>Net Margin (or Subsidy) for Center (Total)</t>
  </si>
  <si>
    <t>Net Margin (or Subsidy) for Center (Department Account)</t>
  </si>
  <si>
    <t>ACCOUNTS RECEIVABLE INFORMATION</t>
  </si>
  <si>
    <t>SERVICE CENTER INFORMATION:</t>
  </si>
  <si>
    <t>INTERNAL RESPONSIBILITIES:</t>
  </si>
  <si>
    <t>Total External Sq. Ft. Expense</t>
  </si>
  <si>
    <t>Asset # or PO</t>
  </si>
  <si>
    <t>Source*</t>
  </si>
  <si>
    <t>*Please provide a PO number or include a copy of a quote, invoice or product link in your submission</t>
  </si>
  <si>
    <t>State Funded Salaries &amp; Fringe</t>
  </si>
  <si>
    <t xml:space="preserve">Service Centers who are providing services to external customers are required to have contracts in place. There are two offices on campus that manage these contracts (1) Purchasing and Contract Services, (2) Technology Transfer. </t>
  </si>
  <si>
    <t>PO Number</t>
  </si>
  <si>
    <t xml:space="preserve">Date Purchased </t>
  </si>
  <si>
    <r>
      <rPr>
        <b/>
        <u/>
        <sz val="10"/>
        <rFont val="Georgia"/>
        <family val="1"/>
      </rPr>
      <t>Internal Rate + GUSF</t>
    </r>
    <r>
      <rPr>
        <sz val="10"/>
        <color theme="0" tint="-0.499984740745262"/>
        <rFont val="Georgia"/>
        <family val="1"/>
      </rPr>
      <t xml:space="preserve">
</t>
    </r>
    <r>
      <rPr>
        <sz val="10"/>
        <color rgb="FF005BBB"/>
        <rFont val="Georgia"/>
        <family val="1"/>
      </rPr>
      <t>Internal Rate + GUSF</t>
    </r>
    <r>
      <rPr>
        <sz val="10"/>
        <color theme="0" tint="-0.499984740745262"/>
        <rFont val="Georgia"/>
        <family val="1"/>
      </rPr>
      <t xml:space="preserve">
</t>
    </r>
    <r>
      <rPr>
        <sz val="10"/>
        <rFont val="Georgia"/>
        <family val="1"/>
      </rPr>
      <t>The internal rate + GUSF is billed to students who are using the center for academic or research and are paying with funds that come from outside the university.</t>
    </r>
  </si>
  <si>
    <t>External Academic:</t>
  </si>
  <si>
    <t>Universities or Other Academic Institutions:</t>
  </si>
  <si>
    <t>Affiliated Hospitals:</t>
  </si>
  <si>
    <t>External :</t>
  </si>
  <si>
    <t>General Public:</t>
  </si>
  <si>
    <t>For Profit Entities:</t>
  </si>
  <si>
    <r>
      <t>Internal + GUSF</t>
    </r>
    <r>
      <rPr>
        <b/>
        <vertAlign val="superscript"/>
        <sz val="11"/>
        <rFont val="Arial"/>
        <family val="2"/>
      </rPr>
      <t>2</t>
    </r>
    <r>
      <rPr>
        <b/>
        <sz val="11"/>
        <rFont val="Arial"/>
        <family val="2"/>
      </rPr>
      <t xml:space="preserve">
</t>
    </r>
    <r>
      <rPr>
        <b/>
        <sz val="8"/>
        <rFont val="Arial"/>
        <family val="2"/>
      </rPr>
      <t>Student</t>
    </r>
  </si>
  <si>
    <r>
      <t>External Rate</t>
    </r>
    <r>
      <rPr>
        <b/>
        <vertAlign val="superscript"/>
        <sz val="11"/>
        <rFont val="Arial"/>
        <family val="2"/>
      </rPr>
      <t>3
Academic</t>
    </r>
  </si>
  <si>
    <t>Revised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</si>
</sst>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quot;$&quot;* #,##0.00_-;\-&quot;$&quot;* #,##0.00_-;_-&quot;$&quot;* &quot;-&quot;??_-;_-@_-"/>
  </numFmts>
  <fonts count="121">
    <font>
      <sz val="11"/>
      <color theme="1"/>
      <name val="Calibri"/>
      <family val="2"/>
      <scheme val="minor"/>
    </font>
    <font>
      <sz val="11"/>
      <color theme="1"/>
      <name val="Arial"/>
      <family val="2"/>
    </font>
    <font>
      <sz val="10"/>
      <name val="Arial"/>
      <family val="2"/>
    </font>
    <font>
      <sz val="11"/>
      <color theme="0"/>
      <name val="Arial"/>
      <family val="2"/>
    </font>
    <font>
      <u/>
      <sz val="12"/>
      <color theme="10"/>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theme="0" tint="-0.499984740745262"/>
      <name val="Georgia"/>
      <family val="1"/>
    </font>
    <font>
      <b/>
      <sz val="24"/>
      <color theme="0"/>
      <name val="Georgia"/>
      <family val="1"/>
    </font>
    <font>
      <sz val="16"/>
      <color theme="0" tint="-0.499984740745262"/>
      <name val="Arial Narrow"/>
      <family val="2"/>
    </font>
    <font>
      <sz val="16"/>
      <color theme="1"/>
      <name val="Calibri"/>
      <family val="2"/>
      <scheme val="minor"/>
    </font>
    <font>
      <sz val="16"/>
      <color theme="0" tint="-0.499984740745262"/>
      <name val="Georgia"/>
      <family val="1"/>
    </font>
    <font>
      <sz val="11"/>
      <color theme="1"/>
      <name val="Arial Narrow"/>
      <family val="2"/>
    </font>
    <font>
      <b/>
      <sz val="28"/>
      <color theme="0"/>
      <name val="Georgia"/>
      <family val="1"/>
    </font>
    <font>
      <b/>
      <sz val="20"/>
      <color theme="0"/>
      <name val="Georgia"/>
      <family val="1"/>
    </font>
    <font>
      <sz val="11"/>
      <color theme="1" tint="0.34998626667073579"/>
      <name val="Arial Narrow"/>
      <family val="2"/>
    </font>
    <font>
      <b/>
      <sz val="11"/>
      <color rgb="FF005BBB"/>
      <name val="Arial Narrow"/>
      <family val="2"/>
    </font>
    <font>
      <b/>
      <sz val="14"/>
      <color theme="0"/>
      <name val="Arial Narrow"/>
      <family val="2"/>
    </font>
    <font>
      <sz val="11"/>
      <color theme="1"/>
      <name val="Arrial narrow"/>
    </font>
    <font>
      <b/>
      <sz val="12"/>
      <color rgb="FF005BBB"/>
      <name val="Arial Narrow"/>
      <family val="2"/>
    </font>
    <font>
      <sz val="11"/>
      <color theme="1" tint="0.34998626667073579"/>
      <name val="Georgia"/>
      <family val="1"/>
    </font>
    <font>
      <sz val="11"/>
      <color theme="1" tint="0.34998626667073579"/>
      <name val="Calibri"/>
      <family val="2"/>
      <scheme val="minor"/>
    </font>
    <font>
      <sz val="10"/>
      <color theme="1"/>
      <name val="Calibri"/>
      <family val="2"/>
      <scheme val="minor"/>
    </font>
    <font>
      <sz val="11"/>
      <name val="Arial"/>
      <family val="2"/>
    </font>
    <font>
      <sz val="12"/>
      <color theme="1"/>
      <name val="Arial"/>
      <family val="2"/>
    </font>
    <font>
      <sz val="8"/>
      <color theme="1"/>
      <name val="Calibri"/>
      <family val="2"/>
      <scheme val="minor"/>
    </font>
    <font>
      <sz val="8"/>
      <color theme="1"/>
      <name val="Arial"/>
      <family val="2"/>
    </font>
    <font>
      <b/>
      <sz val="8"/>
      <name val="Arial"/>
      <family val="2"/>
    </font>
    <font>
      <b/>
      <sz val="9"/>
      <name val="Arial"/>
      <family val="2"/>
    </font>
    <font>
      <sz val="9"/>
      <color theme="1"/>
      <name val="Arial"/>
      <family val="2"/>
    </font>
    <font>
      <b/>
      <sz val="9"/>
      <color theme="1"/>
      <name val="Arial"/>
      <family val="2"/>
    </font>
    <font>
      <b/>
      <i/>
      <sz val="9"/>
      <color theme="1"/>
      <name val="Arial"/>
      <family val="2"/>
    </font>
    <font>
      <sz val="11"/>
      <color rgb="FF005BBB"/>
      <name val="Calibri"/>
      <family val="2"/>
      <scheme val="minor"/>
    </font>
    <font>
      <b/>
      <sz val="8"/>
      <color theme="1"/>
      <name val="Arial"/>
      <family val="2"/>
    </font>
    <font>
      <sz val="8"/>
      <name val="Arial"/>
      <family val="2"/>
    </font>
    <font>
      <b/>
      <sz val="19"/>
      <color theme="0"/>
      <name val="Georgia"/>
      <family val="1"/>
    </font>
    <font>
      <sz val="10"/>
      <color theme="0" tint="-0.499984740745262"/>
      <name val="Georgia"/>
      <family val="1"/>
    </font>
    <font>
      <b/>
      <u/>
      <sz val="10"/>
      <color theme="0" tint="-0.499984740745262"/>
      <name val="Georgia"/>
      <family val="1"/>
    </font>
    <font>
      <sz val="10"/>
      <color rgb="FF005BBB"/>
      <name val="Georgia"/>
      <family val="1"/>
    </font>
    <font>
      <sz val="10"/>
      <color theme="1" tint="0.499984740745262"/>
      <name val="Georgia"/>
      <family val="1"/>
    </font>
    <font>
      <b/>
      <sz val="11"/>
      <color theme="1" tint="0.499984740745262"/>
      <name val="Georgia"/>
      <family val="1"/>
    </font>
    <font>
      <sz val="11"/>
      <color theme="1" tint="0.499984740745262"/>
      <name val="Georgia"/>
      <family val="1"/>
    </font>
    <font>
      <sz val="9"/>
      <color theme="1"/>
      <name val="Calibri"/>
      <family val="2"/>
      <scheme val="minor"/>
    </font>
    <font>
      <b/>
      <sz val="8"/>
      <color theme="0"/>
      <name val="Arial"/>
      <family val="2"/>
    </font>
    <font>
      <sz val="8"/>
      <color theme="0"/>
      <name val="Arial"/>
      <family val="2"/>
    </font>
    <font>
      <b/>
      <sz val="8"/>
      <color theme="2" tint="-0.749992370372631"/>
      <name val="Arial"/>
      <family val="2"/>
    </font>
    <font>
      <sz val="8"/>
      <color theme="2" tint="-0.749992370372631"/>
      <name val="Arial"/>
      <family val="2"/>
    </font>
    <font>
      <b/>
      <sz val="8"/>
      <color rgb="FF990000"/>
      <name val="Arial"/>
      <family val="2"/>
    </font>
    <font>
      <sz val="8"/>
      <color rgb="FF990000"/>
      <name val="Arial"/>
      <family val="2"/>
    </font>
    <font>
      <b/>
      <sz val="11"/>
      <color theme="1"/>
      <name val="Arial"/>
      <family val="2"/>
    </font>
    <font>
      <b/>
      <sz val="10"/>
      <color theme="0"/>
      <name val="Arial"/>
      <family val="2"/>
    </font>
    <font>
      <i/>
      <sz val="8"/>
      <color theme="1"/>
      <name val="Arial"/>
      <family val="2"/>
    </font>
    <font>
      <b/>
      <i/>
      <sz val="8"/>
      <color theme="1"/>
      <name val="Arial"/>
      <family val="2"/>
    </font>
    <font>
      <sz val="8"/>
      <color theme="1" tint="0.499984740745262"/>
      <name val="Georgia"/>
      <family val="1"/>
    </font>
    <font>
      <b/>
      <sz val="8"/>
      <color theme="1" tint="0.499984740745262"/>
      <name val="Georgia"/>
      <family val="1"/>
    </font>
    <font>
      <b/>
      <sz val="8"/>
      <color rgb="FF005BBB"/>
      <name val="Arial"/>
      <family val="2"/>
    </font>
    <font>
      <b/>
      <sz val="12"/>
      <color theme="0" tint="-0.499984740745262"/>
      <name val="Arial Narrow"/>
      <family val="2"/>
    </font>
    <font>
      <sz val="10"/>
      <color theme="1" tint="0.249977111117893"/>
      <name val="Georgia"/>
      <family val="1"/>
    </font>
    <font>
      <sz val="11"/>
      <color theme="1" tint="0.249977111117893"/>
      <name val="Georgia"/>
      <family val="1"/>
    </font>
    <font>
      <sz val="11"/>
      <color theme="1" tint="0.249977111117893"/>
      <name val="Calibri"/>
      <family val="2"/>
      <scheme val="minor"/>
    </font>
    <font>
      <b/>
      <sz val="10"/>
      <color theme="1" tint="0.249977111117893"/>
      <name val="Georgia"/>
      <family val="1"/>
    </font>
    <font>
      <sz val="10"/>
      <color theme="1" tint="0.249977111117893"/>
      <name val="Calibri"/>
      <family val="2"/>
      <scheme val="minor"/>
    </font>
    <font>
      <b/>
      <sz val="18"/>
      <color theme="1" tint="0.249977111117893"/>
      <name val="Arial Narrow"/>
      <family val="2"/>
    </font>
    <font>
      <b/>
      <sz val="18"/>
      <color theme="1" tint="0.249977111117893"/>
      <name val="Calibri"/>
      <family val="2"/>
      <scheme val="minor"/>
    </font>
    <font>
      <b/>
      <sz val="11"/>
      <color theme="1" tint="0.249977111117893"/>
      <name val="Arial Narrow"/>
      <family val="2"/>
    </font>
    <font>
      <b/>
      <sz val="11"/>
      <color theme="1" tint="0.249977111117893"/>
      <name val="Calibri"/>
      <family val="2"/>
      <scheme val="minor"/>
    </font>
    <font>
      <sz val="8"/>
      <color theme="1" tint="0.249977111117893"/>
      <name val="Georgia"/>
      <family val="1"/>
    </font>
    <font>
      <b/>
      <sz val="8"/>
      <color theme="1" tint="0.249977111117893"/>
      <name val="Georgia"/>
      <family val="1"/>
    </font>
    <font>
      <sz val="8"/>
      <color rgb="FFFF0000"/>
      <name val="Arial"/>
      <family val="2"/>
    </font>
    <font>
      <b/>
      <sz val="9"/>
      <color theme="0"/>
      <name val="Arial"/>
      <family val="2"/>
    </font>
    <font>
      <sz val="10"/>
      <color theme="1"/>
      <name val="Arial"/>
      <family val="2"/>
    </font>
    <font>
      <sz val="9"/>
      <name val="Arial"/>
      <family val="2"/>
    </font>
    <font>
      <sz val="11"/>
      <color theme="1" tint="0.34998626667073579"/>
      <name val="Arial"/>
      <family val="2"/>
    </font>
    <font>
      <sz val="8"/>
      <color rgb="FFC00000"/>
      <name val="Georgia"/>
      <family val="1"/>
    </font>
    <font>
      <sz val="10"/>
      <color rgb="FFC00000"/>
      <name val="Georgia"/>
      <family val="1"/>
    </font>
    <font>
      <sz val="11"/>
      <color rgb="FFC00000"/>
      <name val="Georgia"/>
      <family val="1"/>
    </font>
    <font>
      <b/>
      <sz val="8"/>
      <color rgb="FFC00000"/>
      <name val="Georgia"/>
      <family val="1"/>
    </font>
    <font>
      <u/>
      <sz val="11"/>
      <color theme="10"/>
      <name val="Georgia"/>
      <family val="1"/>
    </font>
    <font>
      <sz val="12"/>
      <color theme="1"/>
      <name val="Arial Narrow"/>
      <family val="2"/>
    </font>
    <font>
      <b/>
      <sz val="12"/>
      <color theme="1"/>
      <name val="Arial Narrow"/>
      <family val="2"/>
    </font>
    <font>
      <sz val="12"/>
      <color rgb="FF005BBB"/>
      <name val="Arial Narrow"/>
      <family val="2"/>
    </font>
    <font>
      <sz val="10"/>
      <name val="Georgia"/>
      <family val="1"/>
    </font>
    <font>
      <sz val="11"/>
      <name val="Georgia"/>
      <family val="1"/>
    </font>
    <font>
      <b/>
      <u/>
      <sz val="10"/>
      <name val="Georgia"/>
      <family val="1"/>
    </font>
    <font>
      <sz val="11"/>
      <name val="Calibri"/>
      <family val="2"/>
      <scheme val="minor"/>
    </font>
    <font>
      <u/>
      <sz val="11"/>
      <name val="Georgia"/>
      <family val="1"/>
    </font>
    <font>
      <sz val="10"/>
      <name val="Arial Narrow"/>
      <family val="2"/>
    </font>
    <font>
      <sz val="10"/>
      <name val="Calibri"/>
      <family val="2"/>
      <scheme val="minor"/>
    </font>
    <font>
      <b/>
      <sz val="10"/>
      <name val="Calibri"/>
      <family val="2"/>
      <scheme val="minor"/>
    </font>
    <font>
      <sz val="16"/>
      <name val="Georgia"/>
      <family val="1"/>
    </font>
    <font>
      <sz val="12"/>
      <name val="Georgia"/>
      <family val="1"/>
    </font>
    <font>
      <b/>
      <sz val="11"/>
      <color theme="0" tint="-0.499984740745262"/>
      <name val="Calibri"/>
      <family val="2"/>
      <scheme val="minor"/>
    </font>
    <font>
      <sz val="12"/>
      <color theme="0" tint="-0.499984740745262"/>
      <name val="Arial Narrow"/>
      <family val="2"/>
    </font>
    <font>
      <sz val="11"/>
      <color theme="1"/>
      <name val="Georgia"/>
      <family val="1"/>
    </font>
    <font>
      <b/>
      <sz val="12"/>
      <name val="Arial Narrow"/>
      <family val="2"/>
    </font>
    <font>
      <b/>
      <sz val="12"/>
      <name val="Arial"/>
      <family val="2"/>
    </font>
    <font>
      <b/>
      <sz val="8"/>
      <name val="Georgia"/>
      <family val="1"/>
    </font>
    <font>
      <sz val="8"/>
      <name val="Georgia"/>
      <family val="1"/>
    </font>
    <font>
      <b/>
      <sz val="11"/>
      <name val="Arial"/>
      <family val="2"/>
    </font>
    <font>
      <sz val="12"/>
      <name val="Arial"/>
      <family val="2"/>
    </font>
    <font>
      <b/>
      <vertAlign val="superscript"/>
      <sz val="11"/>
      <name val="Arial"/>
      <family val="2"/>
    </font>
    <font>
      <b/>
      <sz val="11"/>
      <name val="Arial Narrow"/>
      <family val="2"/>
    </font>
    <font>
      <b/>
      <sz val="11"/>
      <name val="Calibri"/>
      <family val="2"/>
      <scheme val="minor"/>
    </font>
    <font>
      <b/>
      <sz val="18"/>
      <name val="Arial Narrow"/>
      <family val="2"/>
    </font>
    <font>
      <b/>
      <sz val="18"/>
      <name val="Calibri"/>
      <family val="2"/>
      <scheme val="minor"/>
    </font>
    <font>
      <i/>
      <sz val="11"/>
      <name val="Georgia"/>
      <family val="1"/>
    </font>
    <font>
      <i/>
      <sz val="12"/>
      <name val="Georgia"/>
      <family val="1"/>
    </font>
    <font>
      <i/>
      <sz val="14"/>
      <name val="Georgia"/>
      <family val="1"/>
    </font>
    <font>
      <sz val="12"/>
      <name val="Calibri"/>
      <family val="2"/>
      <scheme val="minor"/>
    </font>
    <font>
      <b/>
      <sz val="11"/>
      <color rgb="FF990000"/>
      <name val="Georgia"/>
      <family val="1"/>
    </font>
    <font>
      <sz val="8"/>
      <color rgb="FF990000"/>
      <name val="Georgia"/>
      <family val="1"/>
    </font>
    <font>
      <sz val="10"/>
      <color rgb="FF990000"/>
      <name val="Georgia"/>
      <family val="1"/>
    </font>
    <font>
      <sz val="11"/>
      <color rgb="FF990000"/>
      <name val="Georgia"/>
      <family val="1"/>
    </font>
    <font>
      <b/>
      <sz val="8"/>
      <color rgb="FF990000"/>
      <name val="Georgia"/>
      <family val="1"/>
    </font>
    <font>
      <b/>
      <sz val="10"/>
      <color theme="1" tint="0.499984740745262"/>
      <name val="Georgia"/>
      <family val="1"/>
    </font>
    <font>
      <b/>
      <vertAlign val="superscript"/>
      <sz val="8"/>
      <name val="Arial"/>
      <family val="2"/>
    </font>
    <font>
      <i/>
      <sz val="8"/>
      <name val="Arial"/>
      <family val="2"/>
    </font>
    <font>
      <sz val="8"/>
      <color theme="1" tint="0.249977111117893"/>
      <name val="Arial"/>
      <family val="2"/>
    </font>
    <font>
      <sz val="12"/>
      <color theme="1" tint="0.249977111117893"/>
      <name val="Arial"/>
      <family val="2"/>
    </font>
  </fonts>
  <fills count="9">
    <fill>
      <patternFill patternType="none"/>
    </fill>
    <fill>
      <patternFill patternType="gray125"/>
    </fill>
    <fill>
      <patternFill patternType="solid">
        <fgColor rgb="FFE4E4E4"/>
        <bgColor indexed="64"/>
      </patternFill>
    </fill>
    <fill>
      <patternFill patternType="solid">
        <fgColor rgb="FF005BBB"/>
        <bgColor indexed="64"/>
      </patternFill>
    </fill>
    <fill>
      <patternFill patternType="solid">
        <fgColor theme="0"/>
        <bgColor indexed="64"/>
      </patternFill>
    </fill>
    <fill>
      <patternFill patternType="solid">
        <fgColor theme="0" tint="-0.14999847407452621"/>
        <bgColor indexed="64"/>
      </patternFill>
    </fill>
    <fill>
      <patternFill patternType="solid">
        <fgColor rgb="FF002F56"/>
        <bgColor indexed="64"/>
      </patternFill>
    </fill>
    <fill>
      <patternFill patternType="solid">
        <fgColor rgb="FF2F9FD0"/>
        <bgColor indexed="64"/>
      </patternFill>
    </fill>
    <fill>
      <patternFill patternType="solid">
        <fgColor rgb="FF006570"/>
        <bgColor indexed="64"/>
      </patternFill>
    </fill>
  </fills>
  <borders count="25">
    <border>
      <left/>
      <right/>
      <top/>
      <bottom/>
      <diagonal/>
    </border>
    <border>
      <left/>
      <right/>
      <top/>
      <bottom style="thin">
        <color auto="1"/>
      </bottom>
      <diagonal/>
    </border>
    <border>
      <left style="thin">
        <color theme="1"/>
      </left>
      <right/>
      <top style="thin">
        <color theme="1"/>
      </top>
      <bottom style="thin">
        <color theme="1"/>
      </bottom>
      <diagonal/>
    </border>
    <border>
      <left/>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auto="1"/>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1"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bottom style="double">
        <color auto="1"/>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1">
    <xf numFmtId="0" fontId="0" fillId="0" borderId="0"/>
    <xf numFmtId="0" fontId="2" fillId="0" borderId="0"/>
    <xf numFmtId="0" fontId="4"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5" fillId="0" borderId="0"/>
    <xf numFmtId="165" fontId="7" fillId="0" borderId="0" applyFont="0" applyFill="0" applyBorder="0" applyAlignment="0" applyProtection="0"/>
  </cellStyleXfs>
  <cellXfs count="499">
    <xf numFmtId="0" fontId="0" fillId="0" borderId="0" xfId="0"/>
    <xf numFmtId="0" fontId="3" fillId="3" borderId="0" xfId="0" applyFont="1" applyFill="1"/>
    <xf numFmtId="0" fontId="1" fillId="4" borderId="0" xfId="0" applyFont="1" applyFill="1"/>
    <xf numFmtId="0" fontId="4" fillId="0" borderId="0" xfId="2" applyBorder="1" applyAlignment="1">
      <alignment horizontal="left"/>
    </xf>
    <xf numFmtId="0" fontId="0" fillId="3" borderId="0" xfId="0" applyFill="1"/>
    <xf numFmtId="0" fontId="0" fillId="4" borderId="0" xfId="0" applyFill="1"/>
    <xf numFmtId="0" fontId="0" fillId="6" borderId="0" xfId="0" applyFill="1"/>
    <xf numFmtId="0" fontId="1" fillId="6" borderId="0" xfId="0" applyFont="1" applyFill="1"/>
    <xf numFmtId="0" fontId="6" fillId="4" borderId="0" xfId="0" applyFont="1" applyFill="1"/>
    <xf numFmtId="0" fontId="14" fillId="0" borderId="0" xfId="0" applyFont="1"/>
    <xf numFmtId="0" fontId="15" fillId="3" borderId="0" xfId="0" applyFont="1" applyFill="1"/>
    <xf numFmtId="0" fontId="11" fillId="4" borderId="0" xfId="0" applyFont="1" applyFill="1"/>
    <xf numFmtId="0" fontId="12" fillId="4" borderId="0" xfId="0" applyFont="1" applyFill="1"/>
    <xf numFmtId="0" fontId="13" fillId="4" borderId="0" xfId="0" applyFont="1" applyFill="1" applyAlignment="1">
      <alignment horizontal="left"/>
    </xf>
    <xf numFmtId="0" fontId="10" fillId="3" borderId="0" xfId="0" applyFont="1" applyFill="1"/>
    <xf numFmtId="0" fontId="16" fillId="3" borderId="0" xfId="0" applyFont="1" applyFill="1"/>
    <xf numFmtId="0" fontId="14" fillId="6" borderId="0" xfId="0" applyFont="1" applyFill="1"/>
    <xf numFmtId="0" fontId="19" fillId="3" borderId="0" xfId="0" applyFont="1" applyFill="1"/>
    <xf numFmtId="0" fontId="20" fillId="0" borderId="0" xfId="0" applyFont="1"/>
    <xf numFmtId="0" fontId="14" fillId="4" borderId="0" xfId="0" applyFont="1" applyFill="1"/>
    <xf numFmtId="0" fontId="7" fillId="0" borderId="0" xfId="6"/>
    <xf numFmtId="0" fontId="7" fillId="3" borderId="0" xfId="6" applyFill="1"/>
    <xf numFmtId="0" fontId="21" fillId="4" borderId="0" xfId="0" applyFont="1" applyFill="1"/>
    <xf numFmtId="0" fontId="22" fillId="4" borderId="0" xfId="0" applyFont="1" applyFill="1"/>
    <xf numFmtId="0" fontId="23" fillId="4" borderId="0" xfId="0" applyFont="1" applyFill="1"/>
    <xf numFmtId="0" fontId="17" fillId="4" borderId="0" xfId="0" applyFont="1" applyFill="1"/>
    <xf numFmtId="0" fontId="7" fillId="0" borderId="0" xfId="0" applyFont="1"/>
    <xf numFmtId="44" fontId="7" fillId="0" borderId="0" xfId="4" applyFont="1"/>
    <xf numFmtId="44" fontId="7" fillId="3" borderId="0" xfId="4" applyFont="1" applyFill="1"/>
    <xf numFmtId="0" fontId="8" fillId="0" borderId="0" xfId="6" applyFont="1" applyAlignment="1">
      <alignment horizontal="center"/>
    </xf>
    <xf numFmtId="0" fontId="15" fillId="3" borderId="0" xfId="6" applyFont="1" applyFill="1"/>
    <xf numFmtId="0" fontId="27" fillId="3" borderId="0" xfId="0" applyFont="1" applyFill="1"/>
    <xf numFmtId="0" fontId="27" fillId="0" borderId="0" xfId="0" applyFont="1"/>
    <xf numFmtId="0" fontId="26" fillId="0" borderId="0" xfId="6" applyFont="1"/>
    <xf numFmtId="0" fontId="7" fillId="6" borderId="0" xfId="6" applyFill="1"/>
    <xf numFmtId="0" fontId="16" fillId="3" borderId="0" xfId="0" applyFont="1" applyFill="1" applyAlignment="1">
      <alignment horizontal="left"/>
    </xf>
    <xf numFmtId="44" fontId="8" fillId="0" borderId="0" xfId="4" applyFont="1" applyFill="1" applyBorder="1"/>
    <xf numFmtId="43" fontId="30" fillId="0" borderId="0" xfId="6" applyNumberFormat="1" applyFont="1"/>
    <xf numFmtId="0" fontId="32" fillId="0" borderId="0" xfId="6" applyFont="1"/>
    <xf numFmtId="44" fontId="32" fillId="0" borderId="0" xfId="4" applyFont="1" applyFill="1" applyBorder="1"/>
    <xf numFmtId="9" fontId="33" fillId="0" borderId="0" xfId="4" applyNumberFormat="1" applyFont="1" applyFill="1" applyBorder="1"/>
    <xf numFmtId="0" fontId="31" fillId="0" borderId="0" xfId="6" applyFont="1"/>
    <xf numFmtId="0" fontId="34" fillId="3" borderId="0" xfId="0" applyFont="1" applyFill="1"/>
    <xf numFmtId="0" fontId="28" fillId="0" borderId="0" xfId="0" applyFont="1"/>
    <xf numFmtId="0" fontId="37" fillId="3" borderId="0" xfId="0" applyFont="1" applyFill="1" applyAlignment="1">
      <alignment horizontal="left"/>
    </xf>
    <xf numFmtId="0" fontId="8" fillId="0" borderId="0" xfId="6" applyFont="1"/>
    <xf numFmtId="44" fontId="7" fillId="6" borderId="0" xfId="4" applyFont="1" applyFill="1" applyBorder="1"/>
    <xf numFmtId="44" fontId="7" fillId="6" borderId="0" xfId="4" applyFont="1" applyFill="1"/>
    <xf numFmtId="43" fontId="8" fillId="0" borderId="0" xfId="3" applyFont="1" applyFill="1" applyBorder="1" applyAlignment="1"/>
    <xf numFmtId="44" fontId="8" fillId="0" borderId="0" xfId="6" applyNumberFormat="1" applyFont="1"/>
    <xf numFmtId="0" fontId="21" fillId="4" borderId="0" xfId="0" applyFont="1" applyFill="1" applyAlignment="1">
      <alignment horizontal="left" vertical="center"/>
    </xf>
    <xf numFmtId="0" fontId="24" fillId="0" borderId="0" xfId="0" applyFont="1"/>
    <xf numFmtId="0" fontId="24" fillId="4" borderId="0" xfId="0" applyFont="1" applyFill="1"/>
    <xf numFmtId="0" fontId="39" fillId="4" borderId="0" xfId="0" applyFont="1" applyFill="1" applyAlignment="1">
      <alignment horizontal="left" vertical="center" wrapText="1"/>
    </xf>
    <xf numFmtId="0" fontId="38" fillId="4" borderId="0" xfId="0" applyFont="1" applyFill="1" applyAlignment="1">
      <alignment horizontal="left" vertical="center" wrapText="1"/>
    </xf>
    <xf numFmtId="0" fontId="15" fillId="3" borderId="0" xfId="6" applyFont="1" applyFill="1" applyAlignment="1">
      <alignment horizontal="left"/>
    </xf>
    <xf numFmtId="0" fontId="1" fillId="0" borderId="0" xfId="0" applyFont="1"/>
    <xf numFmtId="0" fontId="28" fillId="4" borderId="0" xfId="0" applyFont="1" applyFill="1"/>
    <xf numFmtId="0" fontId="35" fillId="5" borderId="17" xfId="6" applyFont="1" applyFill="1" applyBorder="1"/>
    <xf numFmtId="0" fontId="35" fillId="5" borderId="18" xfId="6" applyFont="1" applyFill="1" applyBorder="1"/>
    <xf numFmtId="0" fontId="35" fillId="5" borderId="20" xfId="6" applyFont="1" applyFill="1" applyBorder="1"/>
    <xf numFmtId="0" fontId="35" fillId="5" borderId="16" xfId="6" applyFont="1" applyFill="1" applyBorder="1" applyAlignment="1">
      <alignment horizontal="center" wrapText="1"/>
    </xf>
    <xf numFmtId="0" fontId="28" fillId="4" borderId="17" xfId="6" applyFont="1" applyFill="1" applyBorder="1"/>
    <xf numFmtId="0" fontId="28" fillId="4" borderId="18" xfId="6" applyFont="1" applyFill="1" applyBorder="1"/>
    <xf numFmtId="0" fontId="28" fillId="4" borderId="20" xfId="6" applyFont="1" applyFill="1" applyBorder="1"/>
    <xf numFmtId="0" fontId="28" fillId="4" borderId="16" xfId="6" applyFont="1" applyFill="1" applyBorder="1" applyAlignment="1">
      <alignment horizontal="center"/>
    </xf>
    <xf numFmtId="3" fontId="28" fillId="4" borderId="16" xfId="6" applyNumberFormat="1" applyFont="1" applyFill="1" applyBorder="1" applyAlignment="1">
      <alignment horizontal="center"/>
    </xf>
    <xf numFmtId="43" fontId="28" fillId="4" borderId="16" xfId="7" applyFont="1" applyFill="1" applyBorder="1" applyAlignment="1">
      <alignment horizontal="center"/>
    </xf>
    <xf numFmtId="0" fontId="28" fillId="4" borderId="0" xfId="6" applyFont="1" applyFill="1"/>
    <xf numFmtId="9" fontId="28" fillId="4" borderId="0" xfId="6" applyNumberFormat="1" applyFont="1" applyFill="1"/>
    <xf numFmtId="0" fontId="35" fillId="4" borderId="16" xfId="6" applyFont="1" applyFill="1" applyBorder="1"/>
    <xf numFmtId="0" fontId="28" fillId="4" borderId="16" xfId="6" applyFont="1" applyFill="1" applyBorder="1" applyAlignment="1">
      <alignment horizontal="center" wrapText="1"/>
    </xf>
    <xf numFmtId="49" fontId="28" fillId="4" borderId="16" xfId="6" applyNumberFormat="1" applyFont="1" applyFill="1" applyBorder="1"/>
    <xf numFmtId="9" fontId="28" fillId="4" borderId="16" xfId="6" applyNumberFormat="1" applyFont="1" applyFill="1" applyBorder="1" applyAlignment="1">
      <alignment horizontal="center"/>
    </xf>
    <xf numFmtId="49" fontId="28" fillId="4" borderId="16" xfId="6" applyNumberFormat="1" applyFont="1" applyFill="1" applyBorder="1" applyAlignment="1">
      <alignment horizontal="center"/>
    </xf>
    <xf numFmtId="43" fontId="28" fillId="4" borderId="16" xfId="3" applyFont="1" applyFill="1" applyBorder="1" applyAlignment="1">
      <alignment horizontal="center"/>
    </xf>
    <xf numFmtId="43" fontId="28" fillId="4" borderId="16" xfId="3" applyFont="1" applyFill="1" applyBorder="1"/>
    <xf numFmtId="43" fontId="28" fillId="4" borderId="16" xfId="6" applyNumberFormat="1" applyFont="1" applyFill="1" applyBorder="1"/>
    <xf numFmtId="0" fontId="35" fillId="5" borderId="20" xfId="6" applyFont="1" applyFill="1" applyBorder="1" applyAlignment="1">
      <alignment horizontal="right"/>
    </xf>
    <xf numFmtId="0" fontId="35" fillId="4" borderId="0" xfId="6" applyFont="1" applyFill="1" applyAlignment="1">
      <alignment horizontal="right"/>
    </xf>
    <xf numFmtId="43" fontId="35" fillId="4" borderId="0" xfId="6" applyNumberFormat="1" applyFont="1" applyFill="1"/>
    <xf numFmtId="0" fontId="35" fillId="4" borderId="16" xfId="6" applyFont="1" applyFill="1" applyBorder="1" applyAlignment="1">
      <alignment wrapText="1"/>
    </xf>
    <xf numFmtId="43" fontId="35" fillId="4" borderId="0" xfId="3" applyFont="1" applyFill="1" applyBorder="1"/>
    <xf numFmtId="0" fontId="28" fillId="4" borderId="0" xfId="6" applyFont="1" applyFill="1" applyAlignment="1">
      <alignment wrapText="1"/>
    </xf>
    <xf numFmtId="0" fontId="29" fillId="4" borderId="0" xfId="6" applyFont="1" applyFill="1"/>
    <xf numFmtId="0" fontId="36" fillId="4" borderId="0" xfId="6" applyFont="1" applyFill="1"/>
    <xf numFmtId="44" fontId="29" fillId="4" borderId="0" xfId="4" applyFont="1" applyFill="1"/>
    <xf numFmtId="0" fontId="47" fillId="4" borderId="0" xfId="6" applyFont="1" applyFill="1"/>
    <xf numFmtId="0" fontId="48" fillId="4" borderId="0" xfId="6" applyFont="1" applyFill="1"/>
    <xf numFmtId="44" fontId="47" fillId="4" borderId="0" xfId="4" applyFont="1" applyFill="1"/>
    <xf numFmtId="0" fontId="29" fillId="4" borderId="13" xfId="6" applyFont="1" applyFill="1" applyBorder="1"/>
    <xf numFmtId="0" fontId="36" fillId="4" borderId="13" xfId="6" applyFont="1" applyFill="1" applyBorder="1"/>
    <xf numFmtId="0" fontId="36" fillId="4" borderId="13" xfId="4" applyNumberFormat="1" applyFont="1" applyFill="1" applyBorder="1"/>
    <xf numFmtId="0" fontId="45" fillId="7" borderId="0" xfId="6" applyFont="1" applyFill="1"/>
    <xf numFmtId="0" fontId="46" fillId="7" borderId="0" xfId="6" applyFont="1" applyFill="1"/>
    <xf numFmtId="44" fontId="46" fillId="7" borderId="0" xfId="4" applyFont="1" applyFill="1" applyBorder="1"/>
    <xf numFmtId="44" fontId="48" fillId="4" borderId="0" xfId="4" applyFont="1" applyFill="1"/>
    <xf numFmtId="10" fontId="47" fillId="4" borderId="0" xfId="5" quotePrefix="1" applyNumberFormat="1" applyFont="1" applyFill="1" applyBorder="1"/>
    <xf numFmtId="10" fontId="29" fillId="4" borderId="13" xfId="5" quotePrefix="1" applyNumberFormat="1" applyFont="1" applyFill="1" applyBorder="1"/>
    <xf numFmtId="0" fontId="29" fillId="4" borderId="18" xfId="6" applyFont="1" applyFill="1" applyBorder="1"/>
    <xf numFmtId="0" fontId="36" fillId="4" borderId="18" xfId="6" applyFont="1" applyFill="1" applyBorder="1"/>
    <xf numFmtId="10" fontId="29" fillId="4" borderId="18" xfId="5" quotePrefix="1" applyNumberFormat="1" applyFont="1" applyFill="1" applyBorder="1"/>
    <xf numFmtId="0" fontId="27" fillId="6" borderId="0" xfId="6" applyFont="1" applyFill="1"/>
    <xf numFmtId="0" fontId="45" fillId="3" borderId="0" xfId="6" applyFont="1" applyFill="1"/>
    <xf numFmtId="0" fontId="46" fillId="3" borderId="0" xfId="6" applyFont="1" applyFill="1"/>
    <xf numFmtId="0" fontId="45" fillId="8" borderId="0" xfId="6" applyFont="1" applyFill="1"/>
    <xf numFmtId="0" fontId="46" fillId="8" borderId="0" xfId="6" applyFont="1" applyFill="1"/>
    <xf numFmtId="0" fontId="29" fillId="4" borderId="1" xfId="6" applyFont="1" applyFill="1" applyBorder="1"/>
    <xf numFmtId="0" fontId="36" fillId="4" borderId="1" xfId="6" applyFont="1" applyFill="1" applyBorder="1"/>
    <xf numFmtId="44" fontId="29" fillId="4" borderId="1" xfId="4" applyFont="1" applyFill="1" applyBorder="1"/>
    <xf numFmtId="0" fontId="29" fillId="4" borderId="3" xfId="6" applyFont="1" applyFill="1" applyBorder="1"/>
    <xf numFmtId="0" fontId="36" fillId="4" borderId="3" xfId="6" applyFont="1" applyFill="1" applyBorder="1"/>
    <xf numFmtId="44" fontId="29" fillId="4" borderId="3" xfId="4" applyFont="1" applyFill="1" applyBorder="1"/>
    <xf numFmtId="44" fontId="46" fillId="8" borderId="0" xfId="4" applyFont="1" applyFill="1" applyBorder="1"/>
    <xf numFmtId="44" fontId="45" fillId="3" borderId="0" xfId="4" applyFont="1" applyFill="1" applyBorder="1"/>
    <xf numFmtId="0" fontId="49" fillId="4" borderId="1" xfId="6" applyFont="1" applyFill="1" applyBorder="1"/>
    <xf numFmtId="0" fontId="50" fillId="4" borderId="1" xfId="6" applyFont="1" applyFill="1" applyBorder="1"/>
    <xf numFmtId="44" fontId="49" fillId="4" borderId="1" xfId="4" applyFont="1" applyFill="1" applyBorder="1"/>
    <xf numFmtId="0" fontId="49" fillId="4" borderId="3" xfId="6" applyFont="1" applyFill="1" applyBorder="1"/>
    <xf numFmtId="0" fontId="50" fillId="4" borderId="3" xfId="6" applyFont="1" applyFill="1" applyBorder="1"/>
    <xf numFmtId="44" fontId="49" fillId="4" borderId="3" xfId="4" applyFont="1" applyFill="1" applyBorder="1"/>
    <xf numFmtId="0" fontId="43" fillId="0" borderId="0" xfId="0" applyFont="1"/>
    <xf numFmtId="0" fontId="41" fillId="0" borderId="0" xfId="0" applyFont="1"/>
    <xf numFmtId="9" fontId="44" fillId="3" borderId="0" xfId="5" applyFont="1" applyFill="1" applyAlignment="1">
      <alignment horizontal="right"/>
    </xf>
    <xf numFmtId="9" fontId="44" fillId="0" borderId="0" xfId="5" applyFont="1" applyAlignment="1">
      <alignment horizontal="right"/>
    </xf>
    <xf numFmtId="0" fontId="49" fillId="4" borderId="16" xfId="6" applyFont="1" applyFill="1" applyBorder="1"/>
    <xf numFmtId="0" fontId="31" fillId="0" borderId="0" xfId="0" applyFont="1"/>
    <xf numFmtId="0" fontId="35" fillId="5" borderId="8" xfId="6" applyFont="1" applyFill="1" applyBorder="1"/>
    <xf numFmtId="0" fontId="35" fillId="5" borderId="19" xfId="6" applyFont="1" applyFill="1" applyBorder="1" applyAlignment="1">
      <alignment horizontal="center" wrapText="1"/>
    </xf>
    <xf numFmtId="0" fontId="35" fillId="5" borderId="8" xfId="6" applyFont="1" applyFill="1" applyBorder="1" applyAlignment="1">
      <alignment horizontal="center" wrapText="1"/>
    </xf>
    <xf numFmtId="0" fontId="28" fillId="4" borderId="16" xfId="6" applyFont="1" applyFill="1" applyBorder="1"/>
    <xf numFmtId="43" fontId="28" fillId="0" borderId="16" xfId="6" applyNumberFormat="1" applyFont="1" applyBorder="1"/>
    <xf numFmtId="164" fontId="53" fillId="0" borderId="16" xfId="5" applyNumberFormat="1" applyFont="1" applyBorder="1"/>
    <xf numFmtId="43" fontId="28" fillId="0" borderId="16" xfId="3" applyFont="1" applyBorder="1"/>
    <xf numFmtId="0" fontId="35" fillId="0" borderId="16" xfId="6" applyFont="1" applyBorder="1"/>
    <xf numFmtId="44" fontId="35" fillId="0" borderId="16" xfId="4" applyFont="1" applyFill="1" applyBorder="1"/>
    <xf numFmtId="9" fontId="54" fillId="0" borderId="16" xfId="4" applyNumberFormat="1" applyFont="1" applyFill="1" applyBorder="1"/>
    <xf numFmtId="44" fontId="49" fillId="4" borderId="16" xfId="4" applyFont="1" applyFill="1" applyBorder="1"/>
    <xf numFmtId="9" fontId="49" fillId="4" borderId="16" xfId="5" applyFont="1" applyFill="1" applyBorder="1"/>
    <xf numFmtId="0" fontId="45" fillId="3" borderId="11" xfId="6" applyFont="1" applyFill="1" applyBorder="1"/>
    <xf numFmtId="0" fontId="28" fillId="0" borderId="16" xfId="6" applyFont="1" applyBorder="1"/>
    <xf numFmtId="0" fontId="36" fillId="0" borderId="16" xfId="6" applyFont="1" applyBorder="1"/>
    <xf numFmtId="43" fontId="36" fillId="0" borderId="16" xfId="6" applyNumberFormat="1" applyFont="1" applyBorder="1" applyAlignment="1">
      <alignment horizontal="center"/>
    </xf>
    <xf numFmtId="43" fontId="29" fillId="0" borderId="16" xfId="6" applyNumberFormat="1" applyFont="1" applyBorder="1"/>
    <xf numFmtId="43" fontId="29" fillId="0" borderId="0" xfId="6" applyNumberFormat="1" applyFont="1"/>
    <xf numFmtId="0" fontId="29" fillId="0" borderId="16" xfId="6" applyFont="1" applyBorder="1"/>
    <xf numFmtId="43" fontId="29" fillId="0" borderId="16" xfId="6" applyNumberFormat="1" applyFont="1" applyBorder="1" applyAlignment="1">
      <alignment horizontal="center"/>
    </xf>
    <xf numFmtId="0" fontId="45" fillId="8" borderId="11" xfId="6" applyFont="1" applyFill="1" applyBorder="1"/>
    <xf numFmtId="44" fontId="45" fillId="8" borderId="0" xfId="4" applyFont="1" applyFill="1" applyBorder="1"/>
    <xf numFmtId="0" fontId="36" fillId="5" borderId="16" xfId="6" applyFont="1" applyFill="1" applyBorder="1"/>
    <xf numFmtId="43" fontId="36" fillId="5" borderId="16" xfId="6" applyNumberFormat="1" applyFont="1" applyFill="1" applyBorder="1" applyAlignment="1">
      <alignment horizontal="center"/>
    </xf>
    <xf numFmtId="43" fontId="29" fillId="5" borderId="16" xfId="6" applyNumberFormat="1" applyFont="1" applyFill="1" applyBorder="1"/>
    <xf numFmtId="0" fontId="36" fillId="0" borderId="0" xfId="6" applyFont="1"/>
    <xf numFmtId="0" fontId="21" fillId="4" borderId="0" xfId="0" quotePrefix="1" applyFont="1" applyFill="1" applyAlignment="1">
      <alignment horizontal="right"/>
    </xf>
    <xf numFmtId="0" fontId="58" fillId="4" borderId="0" xfId="0" applyFont="1" applyFill="1"/>
    <xf numFmtId="0" fontId="7" fillId="4" borderId="0" xfId="0" applyFont="1" applyFill="1"/>
    <xf numFmtId="0" fontId="59" fillId="4" borderId="0" xfId="0" applyFont="1" applyFill="1"/>
    <xf numFmtId="0" fontId="61" fillId="4" borderId="0" xfId="0" applyFont="1" applyFill="1"/>
    <xf numFmtId="0" fontId="62" fillId="4" borderId="0" xfId="0" applyFont="1" applyFill="1"/>
    <xf numFmtId="0" fontId="63" fillId="4" borderId="0" xfId="0" applyFont="1" applyFill="1"/>
    <xf numFmtId="0" fontId="8" fillId="4" borderId="0" xfId="0" applyFont="1" applyFill="1"/>
    <xf numFmtId="0" fontId="64" fillId="4" borderId="13" xfId="0" applyFont="1" applyFill="1" applyBorder="1" applyAlignment="1">
      <alignment horizontal="left" indent="1"/>
    </xf>
    <xf numFmtId="0" fontId="65" fillId="4" borderId="13" xfId="0" applyFont="1" applyFill="1" applyBorder="1" applyAlignment="1">
      <alignment horizontal="left" indent="1"/>
    </xf>
    <xf numFmtId="0" fontId="65" fillId="4" borderId="0" xfId="0" applyFont="1" applyFill="1" applyAlignment="1">
      <alignment horizontal="left" indent="1"/>
    </xf>
    <xf numFmtId="0" fontId="60" fillId="0" borderId="13" xfId="0" applyFont="1" applyBorder="1" applyAlignment="1">
      <alignment horizontal="left" indent="1"/>
    </xf>
    <xf numFmtId="0" fontId="66" fillId="4" borderId="13" xfId="0" applyFont="1" applyFill="1" applyBorder="1" applyAlignment="1">
      <alignment horizontal="left" indent="1"/>
    </xf>
    <xf numFmtId="0" fontId="67" fillId="4" borderId="13" xfId="0" applyFont="1" applyFill="1" applyBorder="1" applyAlignment="1">
      <alignment horizontal="left" indent="1"/>
    </xf>
    <xf numFmtId="0" fontId="61" fillId="4" borderId="0" xfId="0" applyFont="1" applyFill="1" applyAlignment="1">
      <alignment horizontal="left" indent="1"/>
    </xf>
    <xf numFmtId="0" fontId="60" fillId="0" borderId="14" xfId="0" applyFont="1" applyBorder="1" applyAlignment="1">
      <alignment horizontal="left" indent="1"/>
    </xf>
    <xf numFmtId="0" fontId="31" fillId="0" borderId="0" xfId="6" applyFont="1" applyAlignment="1">
      <alignment wrapText="1"/>
    </xf>
    <xf numFmtId="43" fontId="31" fillId="0" borderId="0" xfId="7" applyFont="1" applyFill="1" applyBorder="1"/>
    <xf numFmtId="0" fontId="16" fillId="3" borderId="0" xfId="6" applyFont="1" applyFill="1" applyAlignment="1">
      <alignment horizontal="left"/>
    </xf>
    <xf numFmtId="0" fontId="35" fillId="5" borderId="0" xfId="6" applyFont="1" applyFill="1"/>
    <xf numFmtId="0" fontId="16" fillId="3" borderId="0" xfId="6" applyFont="1" applyFill="1"/>
    <xf numFmtId="0" fontId="49" fillId="0" borderId="16" xfId="6" applyFont="1" applyBorder="1" applyAlignment="1">
      <alignment horizontal="center" wrapText="1"/>
    </xf>
    <xf numFmtId="0" fontId="28" fillId="0" borderId="0" xfId="6" applyFont="1"/>
    <xf numFmtId="0" fontId="35" fillId="0" borderId="0" xfId="6" applyFont="1" applyAlignment="1">
      <alignment horizontal="center"/>
    </xf>
    <xf numFmtId="1" fontId="28" fillId="0" borderId="16" xfId="6" applyNumberFormat="1" applyFont="1" applyBorder="1"/>
    <xf numFmtId="0" fontId="28" fillId="0" borderId="16" xfId="6" applyFont="1" applyBorder="1" applyAlignment="1">
      <alignment horizontal="left"/>
    </xf>
    <xf numFmtId="44" fontId="28" fillId="0" borderId="16" xfId="4" applyFont="1" applyFill="1" applyBorder="1" applyAlignment="1">
      <alignment wrapText="1"/>
    </xf>
    <xf numFmtId="2" fontId="28" fillId="0" borderId="16" xfId="6" applyNumberFormat="1" applyFont="1" applyBorder="1"/>
    <xf numFmtId="44" fontId="28" fillId="0" borderId="16" xfId="4" applyFont="1" applyFill="1" applyBorder="1"/>
    <xf numFmtId="2" fontId="28" fillId="0" borderId="16" xfId="4" applyNumberFormat="1" applyFont="1" applyFill="1" applyBorder="1"/>
    <xf numFmtId="2" fontId="28" fillId="0" borderId="16" xfId="6" applyNumberFormat="1" applyFont="1" applyBorder="1" applyAlignment="1">
      <alignment horizontal="left" wrapText="1"/>
    </xf>
    <xf numFmtId="44" fontId="28" fillId="0" borderId="16" xfId="4" applyFont="1" applyBorder="1"/>
    <xf numFmtId="44" fontId="49" fillId="0" borderId="16" xfId="4" applyFont="1" applyBorder="1"/>
    <xf numFmtId="0" fontId="28" fillId="0" borderId="16" xfId="6" applyFont="1" applyBorder="1" applyAlignment="1">
      <alignment horizontal="left" wrapText="1"/>
    </xf>
    <xf numFmtId="0" fontId="28" fillId="0" borderId="16" xfId="6" applyFont="1" applyBorder="1" applyAlignment="1">
      <alignment wrapText="1"/>
    </xf>
    <xf numFmtId="0" fontId="28" fillId="0" borderId="0" xfId="6" applyFont="1" applyAlignment="1">
      <alignment horizontal="left" wrapText="1"/>
    </xf>
    <xf numFmtId="0" fontId="28" fillId="0" borderId="0" xfId="6" applyFont="1" applyAlignment="1">
      <alignment wrapText="1"/>
    </xf>
    <xf numFmtId="44" fontId="28" fillId="0" borderId="0" xfId="4" applyFont="1" applyFill="1" applyBorder="1"/>
    <xf numFmtId="44" fontId="28" fillId="0" borderId="0" xfId="6" applyNumberFormat="1" applyFont="1" applyAlignment="1">
      <alignment horizontal="left" wrapText="1"/>
    </xf>
    <xf numFmtId="44" fontId="28" fillId="0" borderId="0" xfId="6" applyNumberFormat="1" applyFont="1"/>
    <xf numFmtId="44" fontId="70" fillId="0" borderId="0" xfId="6" applyNumberFormat="1" applyFont="1"/>
    <xf numFmtId="0" fontId="29" fillId="5" borderId="0" xfId="6" applyFont="1" applyFill="1"/>
    <xf numFmtId="43" fontId="29" fillId="5" borderId="0" xfId="3" applyFont="1" applyFill="1" applyBorder="1" applyAlignment="1"/>
    <xf numFmtId="44" fontId="35" fillId="5" borderId="0" xfId="4" applyFont="1" applyFill="1" applyBorder="1"/>
    <xf numFmtId="44" fontId="35" fillId="5" borderId="0" xfId="6" applyNumberFormat="1" applyFont="1" applyFill="1"/>
    <xf numFmtId="0" fontId="45" fillId="7" borderId="16" xfId="6" applyFont="1" applyFill="1" applyBorder="1" applyAlignment="1">
      <alignment horizontal="center" wrapText="1"/>
    </xf>
    <xf numFmtId="9" fontId="28" fillId="0" borderId="16" xfId="5" applyFont="1" applyBorder="1"/>
    <xf numFmtId="0" fontId="25" fillId="5" borderId="6" xfId="0" applyFont="1" applyFill="1" applyBorder="1" applyAlignment="1">
      <alignment horizontal="left"/>
    </xf>
    <xf numFmtId="0" fontId="1" fillId="5" borderId="7" xfId="0" applyFont="1" applyFill="1" applyBorder="1"/>
    <xf numFmtId="0" fontId="1" fillId="0" borderId="6" xfId="0" applyFont="1" applyBorder="1" applyAlignment="1">
      <alignment horizontal="centerContinuous"/>
    </xf>
    <xf numFmtId="0" fontId="1" fillId="0" borderId="3" xfId="0" applyFont="1" applyBorder="1" applyAlignment="1">
      <alignment horizontal="centerContinuous"/>
    </xf>
    <xf numFmtId="0" fontId="1" fillId="0" borderId="7" xfId="0" applyFont="1" applyBorder="1" applyAlignment="1">
      <alignment horizontal="centerContinuous"/>
    </xf>
    <xf numFmtId="0" fontId="25" fillId="5" borderId="6" xfId="0" applyFont="1" applyFill="1" applyBorder="1" applyAlignment="1">
      <alignment horizontal="left" vertical="center"/>
    </xf>
    <xf numFmtId="0" fontId="1" fillId="0" borderId="3" xfId="0" applyFont="1" applyBorder="1" applyAlignment="1">
      <alignment horizontal="centerContinuous" wrapText="1"/>
    </xf>
    <xf numFmtId="0" fontId="1" fillId="0" borderId="7" xfId="0" applyFont="1" applyBorder="1" applyAlignment="1">
      <alignment horizontal="centerContinuous" wrapText="1"/>
    </xf>
    <xf numFmtId="0" fontId="26" fillId="0" borderId="0" xfId="0" applyFont="1"/>
    <xf numFmtId="0" fontId="51" fillId="0" borderId="0" xfId="0" applyFont="1"/>
    <xf numFmtId="0" fontId="32" fillId="0" borderId="4" xfId="0" applyFont="1" applyBorder="1" applyAlignment="1">
      <alignment horizontal="center"/>
    </xf>
    <xf numFmtId="0" fontId="31" fillId="5" borderId="6" xfId="0" applyFont="1" applyFill="1" applyBorder="1"/>
    <xf numFmtId="0" fontId="31" fillId="5" borderId="7" xfId="0" applyFont="1" applyFill="1" applyBorder="1"/>
    <xf numFmtId="0" fontId="32" fillId="0" borderId="0" xfId="0" applyFont="1"/>
    <xf numFmtId="0" fontId="31" fillId="0" borderId="6" xfId="0" applyFont="1" applyBorder="1" applyAlignment="1">
      <alignment horizontal="centerContinuous" vertical="top"/>
    </xf>
    <xf numFmtId="0" fontId="52" fillId="3" borderId="4" xfId="1" applyFont="1" applyFill="1" applyBorder="1" applyAlignment="1">
      <alignment horizontal="centerContinuous" vertical="center" wrapText="1"/>
    </xf>
    <xf numFmtId="0" fontId="52" fillId="3" borderId="5" xfId="1" applyFont="1" applyFill="1" applyBorder="1" applyAlignment="1">
      <alignment horizontal="centerContinuous" vertical="center" wrapText="1"/>
    </xf>
    <xf numFmtId="0" fontId="38" fillId="4" borderId="0" xfId="0" applyFont="1" applyFill="1" applyAlignment="1">
      <alignment horizontal="left"/>
    </xf>
    <xf numFmtId="0" fontId="35" fillId="4" borderId="0" xfId="6" applyFont="1" applyFill="1"/>
    <xf numFmtId="0" fontId="31" fillId="0" borderId="0" xfId="0" applyFont="1" applyAlignment="1">
      <alignment horizontal="centerContinuous" vertical="top"/>
    </xf>
    <xf numFmtId="0" fontId="1" fillId="0" borderId="0" xfId="0" applyFont="1" applyAlignment="1">
      <alignment horizontal="centerContinuous"/>
    </xf>
    <xf numFmtId="0" fontId="32" fillId="0" borderId="17" xfId="6" applyFont="1" applyBorder="1" applyAlignment="1">
      <alignment wrapText="1"/>
    </xf>
    <xf numFmtId="0" fontId="32" fillId="0" borderId="16" xfId="6" applyFont="1" applyBorder="1" applyAlignment="1">
      <alignment wrapText="1"/>
    </xf>
    <xf numFmtId="0" fontId="32" fillId="0" borderId="17" xfId="6" applyFont="1" applyBorder="1" applyAlignment="1">
      <alignment horizontal="center" wrapText="1"/>
    </xf>
    <xf numFmtId="0" fontId="32" fillId="0" borderId="16" xfId="6" applyFont="1" applyBorder="1" applyAlignment="1">
      <alignment horizontal="center" wrapText="1"/>
    </xf>
    <xf numFmtId="0" fontId="71" fillId="3" borderId="16" xfId="6" applyFont="1" applyFill="1" applyBorder="1" applyAlignment="1">
      <alignment horizontal="center" wrapText="1"/>
    </xf>
    <xf numFmtId="0" fontId="71" fillId="8" borderId="16" xfId="6" applyFont="1" applyFill="1" applyBorder="1" applyAlignment="1">
      <alignment horizontal="center" wrapText="1"/>
    </xf>
    <xf numFmtId="0" fontId="2" fillId="2" borderId="4" xfId="1" applyFill="1" applyBorder="1" applyAlignment="1">
      <alignment horizontal="left" vertical="center" wrapText="1"/>
    </xf>
    <xf numFmtId="0" fontId="2" fillId="2" borderId="4" xfId="1" applyFill="1" applyBorder="1" applyAlignment="1">
      <alignment horizontal="left" vertical="center"/>
    </xf>
    <xf numFmtId="2" fontId="2" fillId="2" borderId="4" xfId="1" applyNumberFormat="1" applyFill="1" applyBorder="1" applyAlignment="1">
      <alignment horizontal="center" vertical="center"/>
    </xf>
    <xf numFmtId="0" fontId="72" fillId="0" borderId="0" xfId="0" applyFont="1"/>
    <xf numFmtId="0" fontId="2" fillId="2" borderId="2" xfId="1" applyFill="1" applyBorder="1" applyAlignment="1">
      <alignment horizontal="center" vertical="center" wrapText="1"/>
    </xf>
    <xf numFmtId="9" fontId="2" fillId="2" borderId="2" xfId="5" applyFont="1" applyFill="1" applyBorder="1" applyAlignment="1" applyProtection="1">
      <alignment horizontal="center" vertical="center" wrapText="1"/>
    </xf>
    <xf numFmtId="44" fontId="2" fillId="2" borderId="2" xfId="4" applyFont="1" applyFill="1" applyBorder="1" applyAlignment="1" applyProtection="1">
      <alignment horizontal="center" vertical="center" wrapText="1"/>
    </xf>
    <xf numFmtId="44" fontId="2" fillId="2" borderId="4" xfId="4" applyFont="1" applyFill="1" applyBorder="1" applyAlignment="1" applyProtection="1">
      <alignment horizontal="center" vertical="center" wrapText="1"/>
    </xf>
    <xf numFmtId="0" fontId="2" fillId="2" borderId="4" xfId="1" applyFill="1" applyBorder="1" applyAlignment="1">
      <alignment horizontal="center" vertical="center" wrapText="1"/>
    </xf>
    <xf numFmtId="14" fontId="2" fillId="2" borderId="4" xfId="1" applyNumberFormat="1" applyFill="1" applyBorder="1" applyAlignment="1">
      <alignment horizontal="center" vertical="center" wrapText="1"/>
    </xf>
    <xf numFmtId="0" fontId="28" fillId="5" borderId="0" xfId="6" applyFont="1" applyFill="1"/>
    <xf numFmtId="0" fontId="2" fillId="0" borderId="0" xfId="1" applyAlignment="1">
      <alignment horizontal="center" vertical="center" wrapText="1"/>
    </xf>
    <xf numFmtId="9" fontId="2" fillId="0" borderId="0" xfId="5" applyFont="1" applyFill="1" applyBorder="1" applyAlignment="1" applyProtection="1">
      <alignment horizontal="center" vertical="center" wrapText="1"/>
    </xf>
    <xf numFmtId="44" fontId="2" fillId="0" borderId="0" xfId="4" applyFont="1" applyFill="1" applyBorder="1" applyAlignment="1" applyProtection="1">
      <alignment horizontal="center" vertical="center" wrapText="1"/>
    </xf>
    <xf numFmtId="43" fontId="35" fillId="4" borderId="16" xfId="3" applyFont="1" applyFill="1" applyBorder="1"/>
    <xf numFmtId="43" fontId="35" fillId="5" borderId="16" xfId="3" applyFont="1" applyFill="1" applyBorder="1"/>
    <xf numFmtId="44" fontId="36" fillId="4" borderId="13" xfId="4" applyFont="1" applyFill="1" applyBorder="1"/>
    <xf numFmtId="44" fontId="47" fillId="4" borderId="0" xfId="4" quotePrefix="1" applyFont="1" applyFill="1" applyBorder="1"/>
    <xf numFmtId="44" fontId="29" fillId="4" borderId="13" xfId="4" quotePrefix="1" applyFont="1" applyFill="1" applyBorder="1"/>
    <xf numFmtId="9" fontId="44" fillId="4" borderId="0" xfId="5" applyFont="1" applyFill="1" applyAlignment="1">
      <alignment horizontal="right"/>
    </xf>
    <xf numFmtId="0" fontId="43" fillId="4" borderId="0" xfId="6" applyFont="1" applyFill="1"/>
    <xf numFmtId="0" fontId="55" fillId="4" borderId="0" xfId="6" applyFont="1" applyFill="1"/>
    <xf numFmtId="9" fontId="55" fillId="4" borderId="0" xfId="5" applyFont="1" applyFill="1" applyAlignment="1">
      <alignment horizontal="right"/>
    </xf>
    <xf numFmtId="0" fontId="57" fillId="4" borderId="0" xfId="6" applyFont="1" applyFill="1"/>
    <xf numFmtId="0" fontId="68" fillId="4" borderId="0" xfId="6" applyFont="1" applyFill="1"/>
    <xf numFmtId="0" fontId="42" fillId="4" borderId="0" xfId="6" applyFont="1" applyFill="1" applyAlignment="1">
      <alignment horizontal="left" indent="3"/>
    </xf>
    <xf numFmtId="0" fontId="69" fillId="4" borderId="0" xfId="6" applyFont="1" applyFill="1" applyAlignment="1">
      <alignment horizontal="center"/>
    </xf>
    <xf numFmtId="9" fontId="56" fillId="4" borderId="0" xfId="5" applyFont="1" applyFill="1" applyAlignment="1">
      <alignment horizontal="right"/>
    </xf>
    <xf numFmtId="0" fontId="42" fillId="4" borderId="0" xfId="6" applyFont="1" applyFill="1"/>
    <xf numFmtId="9" fontId="68" fillId="4" borderId="0" xfId="5" applyFont="1" applyFill="1" applyAlignment="1">
      <alignment horizontal="right"/>
    </xf>
    <xf numFmtId="44" fontId="69" fillId="4" borderId="0" xfId="4" applyFont="1" applyFill="1"/>
    <xf numFmtId="9" fontId="69" fillId="4" borderId="0" xfId="5" applyFont="1" applyFill="1" applyAlignment="1">
      <alignment horizontal="right"/>
    </xf>
    <xf numFmtId="0" fontId="42" fillId="4" borderId="0" xfId="6" applyFont="1" applyFill="1" applyAlignment="1">
      <alignment horizontal="left"/>
    </xf>
    <xf numFmtId="0" fontId="56" fillId="4" borderId="0" xfId="6" applyFont="1" applyFill="1" applyAlignment="1">
      <alignment horizontal="left" indent="3"/>
    </xf>
    <xf numFmtId="44" fontId="56" fillId="4" borderId="0" xfId="4" applyFont="1" applyFill="1"/>
    <xf numFmtId="44" fontId="56" fillId="4" borderId="0" xfId="4" applyFont="1" applyFill="1" applyBorder="1"/>
    <xf numFmtId="0" fontId="43" fillId="4" borderId="0" xfId="6" applyFont="1" applyFill="1" applyAlignment="1">
      <alignment wrapText="1"/>
    </xf>
    <xf numFmtId="44" fontId="55" fillId="4" borderId="0" xfId="4" applyFont="1" applyFill="1"/>
    <xf numFmtId="43" fontId="68" fillId="4" borderId="0" xfId="3" applyFont="1" applyFill="1" applyAlignment="1">
      <alignment vertical="center"/>
    </xf>
    <xf numFmtId="44" fontId="69" fillId="4" borderId="0" xfId="4" applyFont="1" applyFill="1" applyAlignment="1">
      <alignment vertical="center"/>
    </xf>
    <xf numFmtId="44" fontId="69" fillId="4" borderId="0" xfId="4" applyFont="1" applyFill="1" applyBorder="1" applyAlignment="1">
      <alignment vertical="center"/>
    </xf>
    <xf numFmtId="43" fontId="69" fillId="4" borderId="0" xfId="3" applyFont="1" applyFill="1" applyAlignment="1">
      <alignment vertical="center"/>
    </xf>
    <xf numFmtId="0" fontId="43" fillId="4" borderId="0" xfId="0" applyFont="1" applyFill="1"/>
    <xf numFmtId="0" fontId="18" fillId="4" borderId="0" xfId="0" applyFont="1" applyFill="1"/>
    <xf numFmtId="0" fontId="59" fillId="4" borderId="0" xfId="0" applyFont="1" applyFill="1" applyAlignment="1">
      <alignment wrapText="1"/>
    </xf>
    <xf numFmtId="0" fontId="73" fillId="5" borderId="16" xfId="0" applyFont="1" applyFill="1" applyBorder="1" applyAlignment="1">
      <alignment horizontal="left" vertical="center"/>
    </xf>
    <xf numFmtId="0" fontId="32" fillId="0" borderId="16" xfId="0" applyFont="1" applyBorder="1" applyAlignment="1">
      <alignment horizontal="center"/>
    </xf>
    <xf numFmtId="0" fontId="73" fillId="5" borderId="16" xfId="0" applyFont="1" applyFill="1" applyBorder="1" applyAlignment="1">
      <alignment horizontal="left" vertical="center" wrapText="1"/>
    </xf>
    <xf numFmtId="0" fontId="73" fillId="5" borderId="22" xfId="0" applyFont="1" applyFill="1" applyBorder="1" applyAlignment="1">
      <alignment horizontal="left" vertical="center"/>
    </xf>
    <xf numFmtId="0" fontId="1" fillId="5" borderId="23" xfId="0" applyFont="1" applyFill="1" applyBorder="1"/>
    <xf numFmtId="0" fontId="32" fillId="0" borderId="23" xfId="0" applyFont="1" applyBorder="1" applyAlignment="1">
      <alignment horizontal="center"/>
    </xf>
    <xf numFmtId="0" fontId="73" fillId="5" borderId="24" xfId="0" applyFont="1" applyFill="1" applyBorder="1" applyAlignment="1">
      <alignment horizontal="left" vertical="center"/>
    </xf>
    <xf numFmtId="0" fontId="59" fillId="4" borderId="0" xfId="0" applyFont="1" applyFill="1" applyAlignment="1">
      <alignment vertical="top"/>
    </xf>
    <xf numFmtId="44" fontId="28" fillId="4" borderId="16" xfId="3" applyNumberFormat="1" applyFont="1" applyFill="1" applyBorder="1" applyAlignment="1">
      <alignment horizontal="center"/>
    </xf>
    <xf numFmtId="9" fontId="0" fillId="3" borderId="0" xfId="0" applyNumberFormat="1" applyFill="1"/>
    <xf numFmtId="9" fontId="0" fillId="4" borderId="0" xfId="0" applyNumberFormat="1" applyFill="1"/>
    <xf numFmtId="9" fontId="35" fillId="5" borderId="16" xfId="6" applyNumberFormat="1" applyFont="1" applyFill="1" applyBorder="1" applyAlignment="1">
      <alignment horizontal="center" wrapText="1"/>
    </xf>
    <xf numFmtId="9" fontId="28" fillId="4" borderId="16" xfId="3" applyNumberFormat="1" applyFont="1" applyFill="1" applyBorder="1"/>
    <xf numFmtId="9" fontId="35" fillId="4" borderId="16" xfId="3" applyNumberFormat="1" applyFont="1" applyFill="1" applyBorder="1"/>
    <xf numFmtId="9" fontId="35" fillId="5" borderId="16" xfId="3" applyNumberFormat="1" applyFont="1" applyFill="1" applyBorder="1"/>
    <xf numFmtId="9" fontId="35" fillId="4" borderId="0" xfId="6" applyNumberFormat="1" applyFont="1" applyFill="1"/>
    <xf numFmtId="9" fontId="35" fillId="4" borderId="0" xfId="3" applyNumberFormat="1" applyFont="1" applyFill="1" applyBorder="1"/>
    <xf numFmtId="9" fontId="29" fillId="4" borderId="1" xfId="4" applyNumberFormat="1" applyFont="1" applyFill="1" applyBorder="1"/>
    <xf numFmtId="9" fontId="29" fillId="4" borderId="3" xfId="4" applyNumberFormat="1" applyFont="1" applyFill="1" applyBorder="1"/>
    <xf numFmtId="9" fontId="49" fillId="4" borderId="1" xfId="4" applyNumberFormat="1" applyFont="1" applyFill="1" applyBorder="1"/>
    <xf numFmtId="9" fontId="49" fillId="4" borderId="3" xfId="4" applyNumberFormat="1" applyFont="1" applyFill="1" applyBorder="1"/>
    <xf numFmtId="9" fontId="29" fillId="4" borderId="0" xfId="4" applyNumberFormat="1" applyFont="1" applyFill="1"/>
    <xf numFmtId="9" fontId="45" fillId="3" borderId="0" xfId="4" applyNumberFormat="1" applyFont="1" applyFill="1" applyBorder="1"/>
    <xf numFmtId="9" fontId="47" fillId="4" borderId="0" xfId="4" applyNumberFormat="1" applyFont="1" applyFill="1"/>
    <xf numFmtId="9" fontId="36" fillId="4" borderId="13" xfId="4" applyNumberFormat="1" applyFont="1" applyFill="1" applyBorder="1"/>
    <xf numFmtId="9" fontId="46" fillId="7" borderId="0" xfId="4" applyNumberFormat="1" applyFont="1" applyFill="1" applyBorder="1"/>
    <xf numFmtId="9" fontId="48" fillId="4" borderId="0" xfId="4" applyNumberFormat="1" applyFont="1" applyFill="1"/>
    <xf numFmtId="9" fontId="47" fillId="4" borderId="0" xfId="4" quotePrefix="1" applyNumberFormat="1" applyFont="1" applyFill="1" applyBorder="1"/>
    <xf numFmtId="9" fontId="29" fillId="4" borderId="13" xfId="4" quotePrefix="1" applyNumberFormat="1" applyFont="1" applyFill="1" applyBorder="1"/>
    <xf numFmtId="9" fontId="29" fillId="4" borderId="18" xfId="5" quotePrefix="1" applyFont="1" applyFill="1" applyBorder="1"/>
    <xf numFmtId="9" fontId="46" fillId="8" borderId="0" xfId="4" applyNumberFormat="1" applyFont="1" applyFill="1" applyBorder="1"/>
    <xf numFmtId="9" fontId="27" fillId="6" borderId="0" xfId="6" applyNumberFormat="1" applyFont="1" applyFill="1"/>
    <xf numFmtId="9" fontId="0" fillId="0" borderId="0" xfId="0" applyNumberFormat="1"/>
    <xf numFmtId="9" fontId="28" fillId="4" borderId="16" xfId="6" applyNumberFormat="1" applyFont="1" applyFill="1" applyBorder="1"/>
    <xf numFmtId="9" fontId="47" fillId="4" borderId="0" xfId="5" quotePrefix="1" applyFont="1" applyFill="1" applyBorder="1"/>
    <xf numFmtId="9" fontId="29" fillId="4" borderId="13" xfId="5" quotePrefix="1" applyFont="1" applyFill="1" applyBorder="1"/>
    <xf numFmtId="9" fontId="28" fillId="4" borderId="16" xfId="5" applyFont="1" applyFill="1" applyBorder="1"/>
    <xf numFmtId="9" fontId="35" fillId="5" borderId="16" xfId="6" applyNumberFormat="1" applyFont="1" applyFill="1" applyBorder="1"/>
    <xf numFmtId="9" fontId="35" fillId="4" borderId="16" xfId="6" applyNumberFormat="1" applyFont="1" applyFill="1" applyBorder="1"/>
    <xf numFmtId="14" fontId="28" fillId="4" borderId="16" xfId="6" applyNumberFormat="1" applyFont="1" applyFill="1" applyBorder="1" applyAlignment="1">
      <alignment horizontal="center"/>
    </xf>
    <xf numFmtId="14" fontId="28" fillId="4" borderId="16" xfId="3" applyNumberFormat="1" applyFont="1" applyFill="1" applyBorder="1" applyAlignment="1">
      <alignment horizontal="center"/>
    </xf>
    <xf numFmtId="44" fontId="28" fillId="4" borderId="16" xfId="6" applyNumberFormat="1" applyFont="1" applyFill="1" applyBorder="1" applyAlignment="1">
      <alignment horizontal="center"/>
    </xf>
    <xf numFmtId="0" fontId="28" fillId="4" borderId="16" xfId="3" applyNumberFormat="1" applyFont="1" applyFill="1" applyBorder="1" applyAlignment="1">
      <alignment horizontal="center"/>
    </xf>
    <xf numFmtId="44" fontId="29" fillId="4" borderId="0" xfId="4" applyFont="1" applyFill="1" applyBorder="1"/>
    <xf numFmtId="9" fontId="29" fillId="4" borderId="0" xfId="4" applyNumberFormat="1" applyFont="1" applyFill="1" applyBorder="1"/>
    <xf numFmtId="3" fontId="28" fillId="4" borderId="0" xfId="6" applyNumberFormat="1" applyFont="1" applyFill="1" applyAlignment="1">
      <alignment horizontal="center"/>
    </xf>
    <xf numFmtId="9" fontId="28" fillId="4" borderId="0" xfId="6" applyNumberFormat="1" applyFont="1" applyFill="1" applyAlignment="1">
      <alignment horizontal="center"/>
    </xf>
    <xf numFmtId="43" fontId="28" fillId="4" borderId="0" xfId="7" applyFont="1" applyFill="1" applyBorder="1" applyAlignment="1">
      <alignment horizontal="center"/>
    </xf>
    <xf numFmtId="43" fontId="75" fillId="4" borderId="0" xfId="3" applyFont="1" applyFill="1"/>
    <xf numFmtId="0" fontId="75" fillId="4" borderId="0" xfId="6" applyFont="1" applyFill="1" applyAlignment="1">
      <alignment horizontal="left" wrapText="1" indent="2"/>
    </xf>
    <xf numFmtId="43" fontId="78" fillId="4" borderId="0" xfId="3" applyFont="1" applyFill="1" applyBorder="1" applyAlignment="1">
      <alignment vertical="center"/>
    </xf>
    <xf numFmtId="9" fontId="75" fillId="4" borderId="0" xfId="5" applyFont="1" applyFill="1" applyAlignment="1">
      <alignment horizontal="right"/>
    </xf>
    <xf numFmtId="0" fontId="76" fillId="0" borderId="0" xfId="0" applyFont="1"/>
    <xf numFmtId="0" fontId="77" fillId="0" borderId="0" xfId="0" applyFont="1"/>
    <xf numFmtId="0" fontId="77" fillId="4" borderId="0" xfId="6" applyFont="1" applyFill="1" applyAlignment="1">
      <alignment wrapText="1"/>
    </xf>
    <xf numFmtId="0" fontId="79" fillId="0" borderId="0" xfId="2" applyFont="1" applyBorder="1" applyAlignment="1"/>
    <xf numFmtId="0" fontId="80" fillId="4" borderId="0" xfId="0" applyFont="1" applyFill="1"/>
    <xf numFmtId="0" fontId="81" fillId="4" borderId="0" xfId="0" applyFont="1" applyFill="1"/>
    <xf numFmtId="0" fontId="80" fillId="0" borderId="0" xfId="0" applyFont="1"/>
    <xf numFmtId="0" fontId="82" fillId="4" borderId="0" xfId="0" applyFont="1" applyFill="1"/>
    <xf numFmtId="0" fontId="83" fillId="4" borderId="0" xfId="0" applyFont="1" applyFill="1"/>
    <xf numFmtId="0" fontId="84" fillId="4" borderId="0" xfId="0" applyFont="1" applyFill="1"/>
    <xf numFmtId="0" fontId="85" fillId="4" borderId="0" xfId="0" applyFont="1" applyFill="1"/>
    <xf numFmtId="0" fontId="86" fillId="4" borderId="0" xfId="0" applyFont="1" applyFill="1" applyAlignment="1">
      <alignment horizontal="left"/>
    </xf>
    <xf numFmtId="0" fontId="87" fillId="4" borderId="0" xfId="0" applyFont="1" applyFill="1"/>
    <xf numFmtId="0" fontId="83" fillId="4" borderId="0" xfId="0" applyFont="1" applyFill="1" applyAlignment="1">
      <alignment wrapText="1"/>
    </xf>
    <xf numFmtId="0" fontId="86" fillId="4" borderId="0" xfId="0" applyFont="1" applyFill="1"/>
    <xf numFmtId="0" fontId="88" fillId="4" borderId="0" xfId="0" applyFont="1" applyFill="1"/>
    <xf numFmtId="0" fontId="86" fillId="0" borderId="0" xfId="0" applyFont="1"/>
    <xf numFmtId="0" fontId="89" fillId="4" borderId="0" xfId="0" applyFont="1" applyFill="1"/>
    <xf numFmtId="0" fontId="90" fillId="4" borderId="0" xfId="0" applyFont="1" applyFill="1"/>
    <xf numFmtId="0" fontId="83" fillId="4" borderId="0" xfId="0" applyFont="1" applyFill="1" applyAlignment="1">
      <alignment horizontal="left"/>
    </xf>
    <xf numFmtId="0" fontId="2" fillId="4" borderId="8" xfId="0" applyFont="1" applyFill="1" applyBorder="1" applyAlignment="1">
      <alignment horizontal="centerContinuous" vertical="center"/>
    </xf>
    <xf numFmtId="0" fontId="2" fillId="4" borderId="9" xfId="0" applyFont="1" applyFill="1" applyBorder="1" applyAlignment="1">
      <alignment horizontal="centerContinuous" vertical="center"/>
    </xf>
    <xf numFmtId="0" fontId="2" fillId="4" borderId="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7" xfId="0" applyFont="1" applyFill="1" applyBorder="1" applyAlignment="1">
      <alignment horizontal="left"/>
    </xf>
    <xf numFmtId="0" fontId="2" fillId="4" borderId="18" xfId="0" applyFont="1" applyFill="1" applyBorder="1"/>
    <xf numFmtId="0" fontId="2" fillId="4" borderId="16" xfId="0" applyFont="1" applyFill="1" applyBorder="1" applyAlignment="1">
      <alignment horizontal="left"/>
    </xf>
    <xf numFmtId="0" fontId="83" fillId="4" borderId="0" xfId="0" applyFont="1" applyFill="1" applyAlignment="1">
      <alignment horizontal="left" vertical="top"/>
    </xf>
    <xf numFmtId="0" fontId="91" fillId="4" borderId="0" xfId="0" applyFont="1" applyFill="1" applyAlignment="1">
      <alignment horizontal="left"/>
    </xf>
    <xf numFmtId="0" fontId="89" fillId="0" borderId="0" xfId="0" applyFont="1"/>
    <xf numFmtId="44" fontId="83" fillId="4" borderId="0" xfId="4" applyFont="1" applyFill="1" applyBorder="1" applyAlignment="1">
      <alignment horizontal="left"/>
    </xf>
    <xf numFmtId="0" fontId="92" fillId="4" borderId="0" xfId="0" applyFont="1" applyFill="1" applyAlignment="1">
      <alignment horizontal="left"/>
    </xf>
    <xf numFmtId="0" fontId="84" fillId="4" borderId="13" xfId="0" applyFont="1" applyFill="1" applyBorder="1"/>
    <xf numFmtId="0" fontId="86" fillId="4" borderId="13" xfId="0" applyFont="1" applyFill="1" applyBorder="1"/>
    <xf numFmtId="0" fontId="84" fillId="4" borderId="0" xfId="0" applyFont="1" applyFill="1" applyAlignment="1">
      <alignment wrapText="1"/>
    </xf>
    <xf numFmtId="0" fontId="84" fillId="4" borderId="0" xfId="0" applyFont="1" applyFill="1" applyAlignment="1">
      <alignment vertical="top" wrapText="1"/>
    </xf>
    <xf numFmtId="0" fontId="86" fillId="4" borderId="15" xfId="0" applyFont="1" applyFill="1" applyBorder="1"/>
    <xf numFmtId="0" fontId="86" fillId="4" borderId="0" xfId="0" applyFont="1" applyFill="1" applyAlignment="1">
      <alignment vertical="top"/>
    </xf>
    <xf numFmtId="0" fontId="93" fillId="4" borderId="0" xfId="0" quotePrefix="1" applyFont="1" applyFill="1" applyAlignment="1">
      <alignment horizontal="right"/>
    </xf>
    <xf numFmtId="0" fontId="93" fillId="4" borderId="0" xfId="0" applyFont="1" applyFill="1"/>
    <xf numFmtId="0" fontId="58" fillId="4" borderId="9" xfId="0" applyFont="1" applyFill="1" applyBorder="1" applyAlignment="1">
      <alignment horizontal="left" indent="1"/>
    </xf>
    <xf numFmtId="0" fontId="8" fillId="4" borderId="9" xfId="0" applyFont="1" applyFill="1" applyBorder="1" applyAlignment="1">
      <alignment horizontal="left" indent="1"/>
    </xf>
    <xf numFmtId="0" fontId="7" fillId="4" borderId="9" xfId="0" applyFont="1" applyFill="1" applyBorder="1" applyAlignment="1">
      <alignment horizontal="left" indent="1"/>
    </xf>
    <xf numFmtId="0" fontId="7" fillId="4" borderId="10" xfId="0" applyFont="1" applyFill="1" applyBorder="1" applyAlignment="1">
      <alignment horizontal="left" indent="1"/>
    </xf>
    <xf numFmtId="0" fontId="21" fillId="4" borderId="8" xfId="0" applyFont="1" applyFill="1" applyBorder="1" applyAlignment="1">
      <alignment horizontal="left" indent="1"/>
    </xf>
    <xf numFmtId="43" fontId="36" fillId="0" borderId="0" xfId="6" applyNumberFormat="1" applyFont="1" applyAlignment="1">
      <alignment horizontal="center"/>
    </xf>
    <xf numFmtId="0" fontId="41" fillId="4" borderId="0" xfId="0" applyFont="1" applyFill="1"/>
    <xf numFmtId="0" fontId="76" fillId="4" borderId="0" xfId="0" applyFont="1" applyFill="1"/>
    <xf numFmtId="0" fontId="36" fillId="0" borderId="16" xfId="6" applyFont="1" applyBorder="1" applyAlignment="1">
      <alignment horizontal="center"/>
    </xf>
    <xf numFmtId="43" fontId="75" fillId="4" borderId="0" xfId="3" applyFont="1" applyFill="1" applyAlignment="1">
      <alignment vertical="center"/>
    </xf>
    <xf numFmtId="43" fontId="75" fillId="4" borderId="9" xfId="3" applyFont="1" applyFill="1" applyBorder="1" applyAlignment="1">
      <alignment vertical="center"/>
    </xf>
    <xf numFmtId="0" fontId="94" fillId="4" borderId="0" xfId="0" applyFont="1" applyFill="1"/>
    <xf numFmtId="0" fontId="95" fillId="0" borderId="0" xfId="0" applyFont="1"/>
    <xf numFmtId="0" fontId="79" fillId="0" borderId="0" xfId="2" applyFont="1" applyBorder="1" applyAlignment="1">
      <alignment horizontal="left"/>
    </xf>
    <xf numFmtId="0" fontId="96" fillId="4" borderId="0" xfId="0" applyFont="1" applyFill="1"/>
    <xf numFmtId="0" fontId="97" fillId="4" borderId="0" xfId="0" applyFont="1" applyFill="1"/>
    <xf numFmtId="0" fontId="98" fillId="4" borderId="0" xfId="6" applyFont="1" applyFill="1" applyAlignment="1">
      <alignment horizontal="center"/>
    </xf>
    <xf numFmtId="0" fontId="99" fillId="4" borderId="0" xfId="0" applyFont="1" applyFill="1"/>
    <xf numFmtId="9" fontId="99" fillId="4" borderId="0" xfId="5" applyFont="1" applyFill="1" applyAlignment="1">
      <alignment horizontal="right"/>
    </xf>
    <xf numFmtId="0" fontId="99" fillId="4" borderId="0" xfId="6" applyFont="1" applyFill="1"/>
    <xf numFmtId="0" fontId="99" fillId="4" borderId="0" xfId="6" applyFont="1" applyFill="1" applyAlignment="1">
      <alignment horizontal="center"/>
    </xf>
    <xf numFmtId="3" fontId="98" fillId="4" borderId="0" xfId="6" applyNumberFormat="1" applyFont="1" applyFill="1" applyAlignment="1">
      <alignment horizontal="center"/>
    </xf>
    <xf numFmtId="0" fontId="98" fillId="4" borderId="0" xfId="6" applyFont="1" applyFill="1"/>
    <xf numFmtId="9" fontId="98" fillId="4" borderId="0" xfId="5" applyFont="1" applyFill="1" applyAlignment="1">
      <alignment horizontal="right"/>
    </xf>
    <xf numFmtId="0" fontId="99" fillId="4" borderId="0" xfId="6" applyFont="1" applyFill="1" applyAlignment="1">
      <alignment horizontal="right"/>
    </xf>
    <xf numFmtId="43" fontId="99" fillId="4" borderId="0" xfId="3" applyFont="1" applyFill="1" applyAlignment="1">
      <alignment horizontal="right"/>
    </xf>
    <xf numFmtId="43" fontId="99" fillId="4" borderId="0" xfId="3" applyFont="1" applyFill="1" applyBorder="1"/>
    <xf numFmtId="43" fontId="99" fillId="4" borderId="0" xfId="3" applyFont="1" applyFill="1"/>
    <xf numFmtId="9" fontId="99" fillId="4" borderId="0" xfId="5" applyFont="1" applyFill="1" applyAlignment="1"/>
    <xf numFmtId="43" fontId="99" fillId="4" borderId="1" xfId="3" applyFont="1" applyFill="1" applyBorder="1"/>
    <xf numFmtId="44" fontId="98" fillId="4" borderId="0" xfId="4" applyFont="1" applyFill="1"/>
    <xf numFmtId="44" fontId="98" fillId="4" borderId="0" xfId="4" applyFont="1" applyFill="1" applyBorder="1"/>
    <xf numFmtId="0" fontId="98" fillId="4" borderId="0" xfId="6" applyFont="1" applyFill="1" applyAlignment="1">
      <alignment horizontal="left" indent="3"/>
    </xf>
    <xf numFmtId="0" fontId="99" fillId="4" borderId="0" xfId="6" applyFont="1" applyFill="1" applyAlignment="1">
      <alignment horizontal="left" indent="1"/>
    </xf>
    <xf numFmtId="0" fontId="99" fillId="4" borderId="0" xfId="6" applyFont="1" applyFill="1" applyAlignment="1">
      <alignment horizontal="left" wrapText="1" indent="2"/>
    </xf>
    <xf numFmtId="0" fontId="99" fillId="4" borderId="0" xfId="3" applyNumberFormat="1" applyFont="1" applyFill="1" applyAlignment="1">
      <alignment vertical="center"/>
    </xf>
    <xf numFmtId="44" fontId="99" fillId="4" borderId="0" xfId="3" applyNumberFormat="1" applyFont="1" applyFill="1" applyAlignment="1">
      <alignment vertical="center"/>
    </xf>
    <xf numFmtId="43" fontId="99" fillId="4" borderId="0" xfId="3" applyFont="1" applyFill="1" applyAlignment="1">
      <alignment vertical="center"/>
    </xf>
    <xf numFmtId="43" fontId="98" fillId="4" borderId="0" xfId="3" applyFont="1" applyFill="1" applyBorder="1" applyAlignment="1">
      <alignment vertical="center"/>
    </xf>
    <xf numFmtId="43" fontId="98" fillId="4" borderId="0" xfId="3" applyFont="1" applyFill="1" applyAlignment="1">
      <alignment vertical="center"/>
    </xf>
    <xf numFmtId="0" fontId="99" fillId="4" borderId="0" xfId="6" applyFont="1" applyFill="1" applyAlignment="1">
      <alignment horizontal="left" wrapText="1" indent="1"/>
    </xf>
    <xf numFmtId="43" fontId="98" fillId="4" borderId="0" xfId="3" applyFont="1" applyFill="1"/>
    <xf numFmtId="43" fontId="99" fillId="4" borderId="1" xfId="3" applyFont="1" applyFill="1" applyBorder="1" applyAlignment="1">
      <alignment horizontal="left" vertical="center"/>
    </xf>
    <xf numFmtId="44" fontId="98" fillId="4" borderId="0" xfId="4" applyFont="1" applyFill="1" applyAlignment="1">
      <alignment vertical="center"/>
    </xf>
    <xf numFmtId="44" fontId="99" fillId="4" borderId="0" xfId="4" applyFont="1" applyFill="1"/>
    <xf numFmtId="44" fontId="99" fillId="4" borderId="0" xfId="4" applyFont="1" applyFill="1" applyAlignment="1">
      <alignment vertical="center"/>
    </xf>
    <xf numFmtId="44" fontId="98" fillId="4" borderId="21" xfId="4" applyFont="1" applyFill="1" applyBorder="1" applyAlignment="1">
      <alignment vertical="center"/>
    </xf>
    <xf numFmtId="0" fontId="100" fillId="4" borderId="16" xfId="0" applyFont="1" applyFill="1" applyBorder="1" applyAlignment="1">
      <alignment horizontal="center" vertical="center" wrapText="1"/>
    </xf>
    <xf numFmtId="0" fontId="101" fillId="4" borderId="16" xfId="0" applyFont="1" applyFill="1" applyBorder="1" applyAlignment="1">
      <alignment horizontal="left" vertical="center" wrapText="1"/>
    </xf>
    <xf numFmtId="44" fontId="101" fillId="4" borderId="16" xfId="4" applyFont="1" applyFill="1" applyBorder="1" applyAlignment="1">
      <alignment horizontal="center" vertical="center" wrapText="1"/>
    </xf>
    <xf numFmtId="0" fontId="84" fillId="0" borderId="12" xfId="0" applyFont="1" applyBorder="1" applyAlignment="1">
      <alignment horizontal="left" indent="1"/>
    </xf>
    <xf numFmtId="0" fontId="103" fillId="4" borderId="13" xfId="0" applyFont="1" applyFill="1" applyBorder="1" applyAlignment="1">
      <alignment horizontal="left" indent="1"/>
    </xf>
    <xf numFmtId="0" fontId="104" fillId="4" borderId="13" xfId="0" applyFont="1" applyFill="1" applyBorder="1" applyAlignment="1">
      <alignment horizontal="left" indent="1"/>
    </xf>
    <xf numFmtId="0" fontId="84" fillId="0" borderId="13" xfId="0" applyFont="1" applyBorder="1" applyAlignment="1">
      <alignment horizontal="left" indent="1"/>
    </xf>
    <xf numFmtId="0" fontId="86" fillId="4" borderId="13" xfId="0" applyFont="1" applyFill="1" applyBorder="1" applyAlignment="1">
      <alignment horizontal="left" indent="1"/>
    </xf>
    <xf numFmtId="0" fontId="84" fillId="0" borderId="14" xfId="0" applyFont="1" applyBorder="1" applyAlignment="1">
      <alignment horizontal="left" indent="1"/>
    </xf>
    <xf numFmtId="0" fontId="92" fillId="0" borderId="13" xfId="0" applyFont="1" applyBorder="1"/>
    <xf numFmtId="0" fontId="105" fillId="4" borderId="13" xfId="0" applyFont="1" applyFill="1" applyBorder="1"/>
    <xf numFmtId="0" fontId="106" fillId="4" borderId="13" xfId="0" applyFont="1" applyFill="1" applyBorder="1"/>
    <xf numFmtId="0" fontId="106" fillId="4" borderId="0" xfId="0" applyFont="1" applyFill="1"/>
    <xf numFmtId="0" fontId="84" fillId="0" borderId="13" xfId="0" applyFont="1" applyBorder="1"/>
    <xf numFmtId="0" fontId="103" fillId="4" borderId="13" xfId="0" applyFont="1" applyFill="1" applyBorder="1"/>
    <xf numFmtId="0" fontId="104" fillId="4" borderId="13" xfId="0" applyFont="1" applyFill="1" applyBorder="1"/>
    <xf numFmtId="0" fontId="84" fillId="0" borderId="0" xfId="0" applyFont="1"/>
    <xf numFmtId="0" fontId="103" fillId="4" borderId="0" xfId="0" applyFont="1" applyFill="1"/>
    <xf numFmtId="0" fontId="104" fillId="4" borderId="0" xfId="0" applyFont="1" applyFill="1"/>
    <xf numFmtId="0" fontId="104" fillId="4" borderId="0" xfId="0" quotePrefix="1" applyFont="1" applyFill="1" applyAlignment="1">
      <alignment horizontal="right"/>
    </xf>
    <xf numFmtId="0" fontId="107" fillId="4" borderId="0" xfId="0" applyFont="1" applyFill="1"/>
    <xf numFmtId="0" fontId="108" fillId="0" borderId="0" xfId="0" applyFont="1"/>
    <xf numFmtId="0" fontId="109" fillId="0" borderId="0" xfId="0" applyFont="1"/>
    <xf numFmtId="0" fontId="110" fillId="4" borderId="0" xfId="0" applyFont="1" applyFill="1"/>
    <xf numFmtId="0" fontId="59" fillId="4" borderId="0" xfId="0" applyFont="1" applyFill="1" applyAlignment="1">
      <alignment horizontal="left"/>
    </xf>
    <xf numFmtId="0" fontId="74" fillId="4" borderId="0" xfId="0" applyFont="1" applyFill="1" applyAlignment="1">
      <alignment horizontal="left"/>
    </xf>
    <xf numFmtId="0" fontId="14" fillId="4" borderId="0" xfId="0" applyFont="1" applyFill="1" applyAlignment="1">
      <alignment horizontal="left"/>
    </xf>
    <xf numFmtId="0" fontId="111" fillId="4" borderId="0" xfId="6" applyFont="1" applyFill="1"/>
    <xf numFmtId="0" fontId="112" fillId="4" borderId="0" xfId="6" applyFont="1" applyFill="1" applyAlignment="1">
      <alignment horizontal="left" indent="1"/>
    </xf>
    <xf numFmtId="43" fontId="112" fillId="4" borderId="0" xfId="3" applyFont="1" applyFill="1" applyAlignment="1">
      <alignment horizontal="right"/>
    </xf>
    <xf numFmtId="43" fontId="112" fillId="4" borderId="0" xfId="3" applyFont="1" applyFill="1" applyBorder="1"/>
    <xf numFmtId="43" fontId="112" fillId="4" borderId="0" xfId="3" applyFont="1" applyFill="1"/>
    <xf numFmtId="9" fontId="112" fillId="4" borderId="0" xfId="5" applyFont="1" applyFill="1" applyAlignment="1"/>
    <xf numFmtId="0" fontId="113" fillId="4" borderId="0" xfId="0" applyFont="1" applyFill="1"/>
    <xf numFmtId="0" fontId="113" fillId="0" borderId="0" xfId="0" applyFont="1"/>
    <xf numFmtId="0" fontId="114" fillId="0" borderId="0" xfId="0" applyFont="1"/>
    <xf numFmtId="0" fontId="114" fillId="4" borderId="0" xfId="6" applyFont="1" applyFill="1" applyAlignment="1">
      <alignment wrapText="1"/>
    </xf>
    <xf numFmtId="0" fontId="112" fillId="4" borderId="0" xfId="6" applyFont="1" applyFill="1" applyAlignment="1">
      <alignment horizontal="left"/>
    </xf>
    <xf numFmtId="0" fontId="112" fillId="4" borderId="0" xfId="6" applyFont="1" applyFill="1"/>
    <xf numFmtId="9" fontId="112" fillId="4" borderId="0" xfId="5" applyFont="1" applyFill="1" applyAlignment="1">
      <alignment horizontal="right"/>
    </xf>
    <xf numFmtId="0" fontId="112" fillId="4" borderId="0" xfId="6" applyFont="1" applyFill="1" applyAlignment="1">
      <alignment horizontal="left" wrapText="1" indent="2"/>
    </xf>
    <xf numFmtId="43" fontId="112" fillId="4" borderId="0" xfId="3" applyFont="1" applyFill="1" applyAlignment="1">
      <alignment vertical="center"/>
    </xf>
    <xf numFmtId="43" fontId="115" fillId="4" borderId="0" xfId="3" applyFont="1" applyFill="1" applyBorder="1" applyAlignment="1">
      <alignment vertical="center"/>
    </xf>
    <xf numFmtId="0" fontId="114" fillId="4" borderId="0" xfId="6" applyFont="1" applyFill="1"/>
    <xf numFmtId="44" fontId="115" fillId="4" borderId="0" xfId="4" applyFont="1" applyFill="1" applyAlignment="1">
      <alignment vertical="center"/>
    </xf>
    <xf numFmtId="44" fontId="115" fillId="4" borderId="0" xfId="4" applyFont="1" applyFill="1"/>
    <xf numFmtId="44" fontId="115" fillId="4" borderId="0" xfId="4" applyFont="1" applyFill="1" applyBorder="1" applyAlignment="1">
      <alignment vertical="center"/>
    </xf>
    <xf numFmtId="9" fontId="115" fillId="4" borderId="0" xfId="5" applyFont="1" applyFill="1" applyAlignment="1">
      <alignment horizontal="right"/>
    </xf>
    <xf numFmtId="0" fontId="115" fillId="4" borderId="0" xfId="6" applyFont="1" applyFill="1" applyAlignment="1">
      <alignment horizontal="left" wrapText="1" indent="3"/>
    </xf>
    <xf numFmtId="0" fontId="42" fillId="4" borderId="0" xfId="0" applyFont="1" applyFill="1"/>
    <xf numFmtId="0" fontId="116" fillId="4" borderId="0" xfId="0" applyFont="1" applyFill="1"/>
    <xf numFmtId="0" fontId="116" fillId="0" borderId="0" xfId="0" applyFont="1"/>
    <xf numFmtId="0" fontId="42" fillId="0" borderId="0" xfId="0" applyFont="1"/>
    <xf numFmtId="0" fontId="84" fillId="4" borderId="0" xfId="6" applyFont="1" applyFill="1"/>
    <xf numFmtId="0" fontId="29" fillId="4" borderId="16" xfId="0" applyFont="1" applyFill="1" applyBorder="1" applyAlignment="1">
      <alignment horizontal="center" vertical="center" wrapText="1"/>
    </xf>
    <xf numFmtId="44" fontId="36" fillId="4" borderId="0" xfId="4" applyFont="1" applyFill="1" applyBorder="1" applyAlignment="1">
      <alignment horizontal="center" vertical="center" wrapText="1"/>
    </xf>
    <xf numFmtId="0" fontId="29" fillId="5" borderId="16" xfId="0" applyFont="1" applyFill="1" applyBorder="1" applyAlignment="1">
      <alignment horizontal="center" vertical="center" wrapText="1"/>
    </xf>
    <xf numFmtId="0" fontId="36" fillId="4" borderId="16" xfId="0" applyFont="1" applyFill="1" applyBorder="1" applyAlignment="1">
      <alignment horizontal="left" vertical="center" wrapText="1"/>
    </xf>
    <xf numFmtId="44" fontId="36" fillId="4" borderId="16" xfId="4" applyFont="1" applyFill="1" applyBorder="1" applyAlignment="1">
      <alignment horizontal="center" vertical="center" wrapText="1"/>
    </xf>
    <xf numFmtId="44" fontId="36" fillId="5" borderId="16" xfId="4" applyFont="1" applyFill="1" applyBorder="1" applyAlignment="1">
      <alignment horizontal="center" vertical="center" wrapText="1"/>
    </xf>
    <xf numFmtId="44" fontId="118" fillId="5" borderId="16" xfId="4" applyFont="1" applyFill="1" applyBorder="1" applyAlignment="1">
      <alignment horizontal="center" vertical="center" wrapText="1"/>
    </xf>
    <xf numFmtId="9" fontId="118" fillId="5" borderId="16" xfId="5" applyFont="1" applyFill="1" applyBorder="1" applyAlignment="1">
      <alignment horizontal="center" vertical="center" wrapText="1"/>
    </xf>
    <xf numFmtId="44" fontId="119" fillId="4" borderId="0" xfId="4" applyFont="1" applyFill="1" applyBorder="1" applyAlignment="1">
      <alignment horizontal="center" vertical="center" wrapText="1"/>
    </xf>
    <xf numFmtId="0" fontId="120" fillId="4" borderId="0" xfId="0" applyFont="1" applyFill="1" applyAlignment="1">
      <alignment horizontal="left" vertical="center" wrapText="1"/>
    </xf>
    <xf numFmtId="44" fontId="120" fillId="4" borderId="0" xfId="4" applyFont="1" applyFill="1" applyBorder="1" applyAlignment="1">
      <alignment horizontal="center" vertical="center" wrapText="1"/>
    </xf>
    <xf numFmtId="44" fontId="9" fillId="4" borderId="0" xfId="4" applyFont="1" applyFill="1" applyBorder="1" applyAlignment="1">
      <alignment horizontal="center" vertical="center" wrapText="1"/>
    </xf>
    <xf numFmtId="0" fontId="46" fillId="3" borderId="0" xfId="0" applyFont="1" applyFill="1" applyAlignment="1">
      <alignment horizontal="right"/>
    </xf>
    <xf numFmtId="0" fontId="92" fillId="0" borderId="12" xfId="0" applyFont="1" applyBorder="1" applyAlignment="1">
      <alignment horizontal="left" indent="1"/>
    </xf>
    <xf numFmtId="0" fontId="83" fillId="4" borderId="0" xfId="0" applyFont="1" applyFill="1" applyAlignment="1">
      <alignment horizontal="left" vertical="center" wrapText="1"/>
    </xf>
    <xf numFmtId="0" fontId="83" fillId="4" borderId="0" xfId="0" applyFont="1" applyFill="1" applyAlignment="1">
      <alignment horizontal="left" vertical="center"/>
    </xf>
    <xf numFmtId="44" fontId="83" fillId="4" borderId="0" xfId="4" applyFont="1" applyFill="1" applyBorder="1" applyAlignment="1">
      <alignment horizontal="left" vertical="center"/>
    </xf>
    <xf numFmtId="44" fontId="98" fillId="4" borderId="0" xfId="4" applyFont="1" applyFill="1" applyBorder="1" applyAlignment="1">
      <alignment vertical="center"/>
    </xf>
    <xf numFmtId="0" fontId="98" fillId="4" borderId="0" xfId="6" applyFont="1" applyFill="1" applyAlignment="1">
      <alignment wrapText="1"/>
    </xf>
    <xf numFmtId="0" fontId="99" fillId="4" borderId="0" xfId="6" applyFont="1" applyFill="1" applyAlignment="1">
      <alignment wrapText="1"/>
    </xf>
    <xf numFmtId="44" fontId="98" fillId="4" borderId="13" xfId="4" applyFont="1" applyFill="1" applyBorder="1" applyAlignment="1">
      <alignment vertical="center"/>
    </xf>
    <xf numFmtId="0" fontId="35" fillId="4" borderId="16" xfId="3" applyNumberFormat="1" applyFont="1" applyFill="1" applyBorder="1"/>
    <xf numFmtId="0" fontId="96" fillId="4" borderId="0" xfId="2" applyFont="1" applyFill="1" applyAlignment="1"/>
    <xf numFmtId="0" fontId="83" fillId="4" borderId="0" xfId="0" applyFont="1" applyFill="1" applyAlignment="1">
      <alignment horizontal="left" vertical="top" wrapText="1"/>
    </xf>
    <xf numFmtId="0" fontId="39" fillId="4" borderId="0" xfId="0" applyFont="1" applyFill="1" applyAlignment="1">
      <alignment horizontal="left" vertical="center" wrapText="1"/>
    </xf>
    <xf numFmtId="0" fontId="38" fillId="4" borderId="0" xfId="0" applyFont="1" applyFill="1" applyAlignment="1">
      <alignment horizontal="left" vertical="center" wrapText="1"/>
    </xf>
    <xf numFmtId="0" fontId="100" fillId="4" borderId="16" xfId="0" applyFont="1" applyFill="1" applyBorder="1" applyAlignment="1">
      <alignment horizontal="left" vertical="center" wrapText="1"/>
    </xf>
    <xf numFmtId="0" fontId="101" fillId="4" borderId="16" xfId="0" applyFont="1" applyFill="1" applyBorder="1" applyAlignment="1">
      <alignment horizontal="left" vertical="center" wrapText="1"/>
    </xf>
    <xf numFmtId="0" fontId="85" fillId="4" borderId="0" xfId="0" applyFont="1" applyFill="1" applyAlignment="1">
      <alignment horizontal="left" vertical="center" wrapText="1"/>
    </xf>
    <xf numFmtId="0" fontId="51" fillId="4" borderId="13" xfId="0" applyFont="1" applyFill="1" applyBorder="1" applyAlignment="1">
      <alignment horizontal="center"/>
    </xf>
    <xf numFmtId="0" fontId="29" fillId="4" borderId="16" xfId="0" applyFont="1" applyFill="1" applyBorder="1" applyAlignment="1">
      <alignment horizontal="left" vertical="center" wrapText="1"/>
    </xf>
    <xf numFmtId="0" fontId="36" fillId="4" borderId="16" xfId="0" applyFont="1" applyFill="1" applyBorder="1" applyAlignment="1">
      <alignment horizontal="left" vertical="center" wrapText="1"/>
    </xf>
    <xf numFmtId="43" fontId="29" fillId="4" borderId="3" xfId="4" applyNumberFormat="1" applyFont="1" applyFill="1" applyBorder="1"/>
    <xf numFmtId="44" fontId="99" fillId="4" borderId="0" xfId="4" applyFont="1" applyFill="1" applyBorder="1" applyAlignment="1">
      <alignment vertical="center"/>
    </xf>
  </cellXfs>
  <cellStyles count="11">
    <cellStyle name="Comma" xfId="3" builtinId="3"/>
    <cellStyle name="Comma 2" xfId="8" xr:uid="{00000000-0005-0000-0000-000001000000}"/>
    <cellStyle name="Comma 3" xfId="7" xr:uid="{00000000-0005-0000-0000-000002000000}"/>
    <cellStyle name="Currency" xfId="4" builtinId="4"/>
    <cellStyle name="Currency 2" xfId="10" xr:uid="{00000000-0005-0000-0000-000004000000}"/>
    <cellStyle name="Hyperlink" xfId="2" builtinId="8"/>
    <cellStyle name="Normal" xfId="0" builtinId="0"/>
    <cellStyle name="Normal 2" xfId="6" xr:uid="{00000000-0005-0000-0000-000007000000}"/>
    <cellStyle name="Normal 3" xfId="1" xr:uid="{00000000-0005-0000-0000-000008000000}"/>
    <cellStyle name="Normal 5" xfId="9" xr:uid="{00000000-0005-0000-0000-000009000000}"/>
    <cellStyle name="Percent" xfId="5" builtinId="5"/>
  </cellStyles>
  <dxfs count="0"/>
  <tableStyles count="0" defaultTableStyle="TableStyleMedium2" defaultPivotStyle="PivotStyleLight16"/>
  <colors>
    <mruColors>
      <color rgb="FF990000"/>
      <color rgb="FF002F56"/>
      <color rgb="FF005BBB"/>
      <color rgb="FF006570"/>
      <color rgb="FF2F9FD0"/>
      <color rgb="FFD9FBFF"/>
      <color rgb="FF00A69C"/>
      <color rgb="FFAD841F"/>
      <color rgb="FFFFC72C"/>
      <color rgb="FFE56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51</xdr:row>
      <xdr:rowOff>133350</xdr:rowOff>
    </xdr:to>
    <xdr:pic>
      <xdr:nvPicPr>
        <xdr:cNvPr id="5" name="Picture 4" title="Image of UB north campus from an arial view">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705600" cy="9525000"/>
        </a:xfrm>
        <a:prstGeom prst="rect">
          <a:avLst/>
        </a:prstGeom>
      </xdr:spPr>
    </xdr:pic>
    <xdr:clientData/>
  </xdr:twoCellAnchor>
  <xdr:twoCellAnchor editAs="oneCell">
    <xdr:from>
      <xdr:col>7</xdr:col>
      <xdr:colOff>553508</xdr:colOff>
      <xdr:row>8</xdr:row>
      <xdr:rowOff>2117</xdr:rowOff>
    </xdr:from>
    <xdr:to>
      <xdr:col>10</xdr:col>
      <xdr:colOff>8467</xdr:colOff>
      <xdr:row>15</xdr:row>
      <xdr:rowOff>1100</xdr:rowOff>
    </xdr:to>
    <xdr:pic>
      <xdr:nvPicPr>
        <xdr:cNvPr id="6" name="Picture 5" title="UB Crest">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20708" y="1475317"/>
          <a:ext cx="1283759" cy="1288033"/>
        </a:xfrm>
        <a:prstGeom prst="rect">
          <a:avLst/>
        </a:prstGeom>
      </xdr:spPr>
    </xdr:pic>
    <xdr:clientData/>
  </xdr:twoCellAnchor>
  <xdr:twoCellAnchor editAs="oneCell">
    <xdr:from>
      <xdr:col>3</xdr:col>
      <xdr:colOff>129044</xdr:colOff>
      <xdr:row>47</xdr:row>
      <xdr:rowOff>20110</xdr:rowOff>
    </xdr:from>
    <xdr:to>
      <xdr:col>7</xdr:col>
      <xdr:colOff>503768</xdr:colOff>
      <xdr:row>50</xdr:row>
      <xdr:rowOff>11671</xdr:rowOff>
    </xdr:to>
    <xdr:pic>
      <xdr:nvPicPr>
        <xdr:cNvPr id="7" name="Picture 6" descr="University at Buffalo Financial Management under Business Services" title="UB Financial Management 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7844" y="8675160"/>
          <a:ext cx="2813124" cy="544011"/>
        </a:xfrm>
        <a:prstGeom prst="rect">
          <a:avLst/>
        </a:prstGeom>
      </xdr:spPr>
    </xdr:pic>
    <xdr:clientData/>
  </xdr:twoCellAnchor>
  <xdr:twoCellAnchor>
    <xdr:from>
      <xdr:col>0</xdr:col>
      <xdr:colOff>83608</xdr:colOff>
      <xdr:row>26</xdr:row>
      <xdr:rowOff>172509</xdr:rowOff>
    </xdr:from>
    <xdr:to>
      <xdr:col>10</xdr:col>
      <xdr:colOff>337608</xdr:colOff>
      <xdr:row>35</xdr:row>
      <xdr:rowOff>94192</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3608" y="4960409"/>
          <a:ext cx="6350000" cy="1579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chemeClr val="bg1"/>
              </a:solidFill>
              <a:latin typeface="Arial" panose="020B0604020202020204" pitchFamily="34" charset="0"/>
              <a:cs typeface="Arial" panose="020B0604020202020204" pitchFamily="34" charset="0"/>
            </a:rPr>
            <a:t>Insert Name</a:t>
          </a:r>
          <a:r>
            <a:rPr lang="en-US" sz="2800" b="1" baseline="0">
              <a:solidFill>
                <a:schemeClr val="bg1"/>
              </a:solidFill>
              <a:latin typeface="Arial" panose="020B0604020202020204" pitchFamily="34" charset="0"/>
              <a:cs typeface="Arial" panose="020B0604020202020204" pitchFamily="34" charset="0"/>
            </a:rPr>
            <a:t> of Service Center Here</a:t>
          </a:r>
          <a:endParaRPr lang="en-US" sz="28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67734</xdr:colOff>
      <xdr:row>31</xdr:row>
      <xdr:rowOff>143933</xdr:rowOff>
    </xdr:from>
    <xdr:to>
      <xdr:col>9</xdr:col>
      <xdr:colOff>472017</xdr:colOff>
      <xdr:row>44</xdr:row>
      <xdr:rowOff>82550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67734" y="5852583"/>
          <a:ext cx="5890683" cy="2332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chemeClr val="bg1"/>
              </a:solidFill>
              <a:latin typeface="Arial" panose="020B0604020202020204" pitchFamily="34" charset="0"/>
              <a:cs typeface="Arial" panose="020B0604020202020204" pitchFamily="34" charset="0"/>
            </a:rPr>
            <a:t>[Insert what they want to do here]</a:t>
          </a:r>
        </a:p>
        <a:p>
          <a:endParaRPr lang="en-US" sz="1400">
            <a:solidFill>
              <a:schemeClr val="bg1"/>
            </a:solidFill>
            <a:latin typeface="Arial" panose="020B0604020202020204" pitchFamily="34" charset="0"/>
            <a:cs typeface="Arial" panose="020B0604020202020204" pitchFamily="34" charset="0"/>
          </a:endParaRPr>
        </a:p>
        <a:p>
          <a:endParaRPr lang="en-US" sz="1400">
            <a:solidFill>
              <a:schemeClr val="bg1"/>
            </a:solidFill>
            <a:latin typeface="Arial" panose="020B0604020202020204" pitchFamily="34" charset="0"/>
            <a:cs typeface="Arial" panose="020B0604020202020204" pitchFamily="34" charset="0"/>
          </a:endParaRPr>
        </a:p>
        <a:p>
          <a:r>
            <a:rPr lang="en-US" sz="1400">
              <a:solidFill>
                <a:schemeClr val="bg1"/>
              </a:solidFill>
              <a:latin typeface="Arial" panose="020B0604020202020204" pitchFamily="34" charset="0"/>
              <a:cs typeface="Arial" panose="020B0604020202020204" pitchFamily="34" charset="0"/>
            </a:rPr>
            <a:t>VP/Decanal:</a:t>
          </a:r>
        </a:p>
        <a:p>
          <a:r>
            <a:rPr lang="en-US" sz="1400">
              <a:solidFill>
                <a:schemeClr val="bg1"/>
              </a:solidFill>
              <a:latin typeface="Arial" panose="020B0604020202020204" pitchFamily="34" charset="0"/>
              <a:cs typeface="Arial" panose="020B0604020202020204" pitchFamily="34" charset="0"/>
            </a:rPr>
            <a:t>Department:</a:t>
          </a:r>
        </a:p>
        <a:p>
          <a:r>
            <a:rPr lang="en-US" sz="1400">
              <a:solidFill>
                <a:schemeClr val="bg1"/>
              </a:solidFill>
              <a:latin typeface="Arial" panose="020B0604020202020204" pitchFamily="34" charset="0"/>
              <a:cs typeface="Arial" panose="020B0604020202020204" pitchFamily="34" charset="0"/>
            </a:rPr>
            <a:t>Entity:</a:t>
          </a:r>
        </a:p>
        <a:p>
          <a:r>
            <a:rPr lang="en-US" sz="1400">
              <a:solidFill>
                <a:schemeClr val="bg1"/>
              </a:solidFill>
              <a:latin typeface="Arial" panose="020B0604020202020204" pitchFamily="34" charset="0"/>
              <a:cs typeface="Arial" panose="020B0604020202020204" pitchFamily="34" charset="0"/>
            </a:rPr>
            <a:t>Entity</a:t>
          </a:r>
          <a:r>
            <a:rPr lang="en-US" sz="1400" baseline="0">
              <a:solidFill>
                <a:schemeClr val="bg1"/>
              </a:solidFill>
              <a:latin typeface="Arial" panose="020B0604020202020204" pitchFamily="34" charset="0"/>
              <a:cs typeface="Arial" panose="020B0604020202020204" pitchFamily="34" charset="0"/>
            </a:rPr>
            <a:t> Number:</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359193</xdr:colOff>
      <xdr:row>16</xdr:row>
      <xdr:rowOff>182802</xdr:rowOff>
    </xdr:from>
    <xdr:to>
      <xdr:col>10</xdr:col>
      <xdr:colOff>393350</xdr:colOff>
      <xdr:row>16</xdr:row>
      <xdr:rowOff>577543</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5E0512B1-6551-4D90-B5F8-AE0B8C58B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5243" y="6964602"/>
          <a:ext cx="1872482" cy="3947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525463</xdr:colOff>
      <xdr:row>44</xdr:row>
      <xdr:rowOff>170657</xdr:rowOff>
    </xdr:from>
    <xdr:to>
      <xdr:col>7</xdr:col>
      <xdr:colOff>29876</xdr:colOff>
      <xdr:row>44</xdr:row>
      <xdr:rowOff>552570</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263" y="9152732"/>
          <a:ext cx="1942813" cy="3819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146888</xdr:colOff>
      <xdr:row>52</xdr:row>
      <xdr:rowOff>205154</xdr:rowOff>
    </xdr:from>
    <xdr:to>
      <xdr:col>5</xdr:col>
      <xdr:colOff>364873</xdr:colOff>
      <xdr:row>52</xdr:row>
      <xdr:rowOff>568924</xdr:rowOff>
    </xdr:to>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1503" y="7920404"/>
          <a:ext cx="2027735" cy="3637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74613</xdr:colOff>
      <xdr:row>49</xdr:row>
      <xdr:rowOff>184150</xdr:rowOff>
    </xdr:from>
    <xdr:to>
      <xdr:col>8</xdr:col>
      <xdr:colOff>175925</xdr:colOff>
      <xdr:row>49</xdr:row>
      <xdr:rowOff>566063</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4426" y="10558463"/>
          <a:ext cx="1863437" cy="3819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593549</xdr:colOff>
      <xdr:row>99</xdr:row>
      <xdr:rowOff>188736</xdr:rowOff>
    </xdr:from>
    <xdr:to>
      <xdr:col>8</xdr:col>
      <xdr:colOff>45221</xdr:colOff>
      <xdr:row>99</xdr:row>
      <xdr:rowOff>570649</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1049" y="15087424"/>
          <a:ext cx="1975797" cy="38191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30</xdr:col>
      <xdr:colOff>138340</xdr:colOff>
      <xdr:row>31</xdr:row>
      <xdr:rowOff>183242</xdr:rowOff>
    </xdr:from>
    <xdr:to>
      <xdr:col>32</xdr:col>
      <xdr:colOff>894609</xdr:colOff>
      <xdr:row>33</xdr:row>
      <xdr:rowOff>184156</xdr:rowOff>
    </xdr:to>
    <xdr:pic>
      <xdr:nvPicPr>
        <xdr:cNvPr id="5" name="Picture 4" descr="University at Buffalo Financial Management under Business Services" title="UB Financial Management Logo">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685376" y="6197599"/>
          <a:ext cx="1980912" cy="409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398375</xdr:colOff>
      <xdr:row>42</xdr:row>
      <xdr:rowOff>165954</xdr:rowOff>
    </xdr:from>
    <xdr:to>
      <xdr:col>9</xdr:col>
      <xdr:colOff>241067</xdr:colOff>
      <xdr:row>42</xdr:row>
      <xdr:rowOff>559100</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3282" y="8015260"/>
          <a:ext cx="1988756" cy="3766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2095500</xdr:colOff>
      <xdr:row>47</xdr:row>
      <xdr:rowOff>182217</xdr:rowOff>
    </xdr:from>
    <xdr:to>
      <xdr:col>3</xdr:col>
      <xdr:colOff>1017011</xdr:colOff>
      <xdr:row>47</xdr:row>
      <xdr:rowOff>560394</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0239" y="9301369"/>
          <a:ext cx="1957915" cy="3781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216164</xdr:colOff>
      <xdr:row>170</xdr:row>
      <xdr:rowOff>125944</xdr:rowOff>
    </xdr:from>
    <xdr:to>
      <xdr:col>4</xdr:col>
      <xdr:colOff>100012</xdr:colOff>
      <xdr:row>173</xdr:row>
      <xdr:rowOff>68132</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8814" y="31453669"/>
          <a:ext cx="2588948" cy="5136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559253</xdr:colOff>
      <xdr:row>47</xdr:row>
      <xdr:rowOff>171450</xdr:rowOff>
    </xdr:from>
    <xdr:to>
      <xdr:col>4</xdr:col>
      <xdr:colOff>407925</xdr:colOff>
      <xdr:row>47</xdr:row>
      <xdr:rowOff>573094</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9953" y="9229725"/>
          <a:ext cx="1877497" cy="401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2057400</xdr:colOff>
      <xdr:row>34</xdr:row>
      <xdr:rowOff>180975</xdr:rowOff>
    </xdr:from>
    <xdr:to>
      <xdr:col>1</xdr:col>
      <xdr:colOff>3934897</xdr:colOff>
      <xdr:row>34</xdr:row>
      <xdr:rowOff>582619</xdr:rowOff>
    </xdr:to>
    <xdr:pic>
      <xdr:nvPicPr>
        <xdr:cNvPr id="2" name="Picture 1" descr="University at Buffalo Financial Management under Business Services" title="UB Financial Management Logo">
          <a:extLst>
            <a:ext uri="{FF2B5EF4-FFF2-40B4-BE49-F238E27FC236}">
              <a16:creationId xmlns:a16="http://schemas.microsoft.com/office/drawing/2014/main" id="{102F7363-D6DC-4D08-B213-F50870B87E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6475" y="9286875"/>
          <a:ext cx="1877497" cy="4016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510116</xdr:colOff>
      <xdr:row>45</xdr:row>
      <xdr:rowOff>190500</xdr:rowOff>
    </xdr:from>
    <xdr:to>
      <xdr:col>7</xdr:col>
      <xdr:colOff>1828</xdr:colOff>
      <xdr:row>45</xdr:row>
      <xdr:rowOff>572413</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1791" y="9163050"/>
          <a:ext cx="2085687" cy="3819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184376</xdr:colOff>
      <xdr:row>39</xdr:row>
      <xdr:rowOff>175307</xdr:rowOff>
    </xdr:from>
    <xdr:to>
      <xdr:col>10</xdr:col>
      <xdr:colOff>70240</xdr:colOff>
      <xdr:row>39</xdr:row>
      <xdr:rowOff>554953</xdr:rowOff>
    </xdr:to>
    <xdr:pic>
      <xdr:nvPicPr>
        <xdr:cNvPr id="4" name="Picture 3" descr="University at Buffalo Financial Management under Business Services" title="UB Financial Management Logo">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226" y="9290732"/>
          <a:ext cx="1895639" cy="37964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277413</xdr:colOff>
      <xdr:row>24</xdr:row>
      <xdr:rowOff>201084</xdr:rowOff>
    </xdr:from>
    <xdr:to>
      <xdr:col>5</xdr:col>
      <xdr:colOff>445305</xdr:colOff>
      <xdr:row>24</xdr:row>
      <xdr:rowOff>591977</xdr:rowOff>
    </xdr:to>
    <xdr:pic>
      <xdr:nvPicPr>
        <xdr:cNvPr id="3" name="Picture 2" descr="University at Buffalo Financial Management under Business Services" title="UB Financial Management Logo">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63413" y="9302751"/>
          <a:ext cx="1988225" cy="3908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S-Common/Service%20Centers/Service%20Center%20Templates/Drafts/Service%20Center%20Rate%20Form%20-%20Bla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st%20Accounting/Fees/Templates/Educational%20Programs/Educational%20Program%20Workbook%20NEW%201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Center Form"/>
      <sheetName val="Service Center Form - Cover"/>
      <sheetName val="Approvals"/>
      <sheetName val="Price List"/>
      <sheetName val="Summary by Component"/>
      <sheetName val="Detailed Calculation"/>
      <sheetName val="Approval Check List"/>
      <sheetName val="Type of Change"/>
      <sheetName val="Approval Check List (2)"/>
      <sheetName val="Component Detail"/>
    </sheetNames>
    <sheetDataSet>
      <sheetData sheetId="0"/>
      <sheetData sheetId="1"/>
      <sheetData sheetId="2"/>
      <sheetData sheetId="3"/>
      <sheetData sheetId="4"/>
      <sheetData sheetId="5"/>
      <sheetData sheetId="6"/>
      <sheetData sheetId="7">
        <row r="1">
          <cell r="A1" t="str">
            <v>New Service Center</v>
          </cell>
        </row>
        <row r="2">
          <cell r="A2" t="str">
            <v>Service Center Rate Re-Calculation</v>
          </cell>
        </row>
        <row r="3">
          <cell r="A3" t="str">
            <v>Additional Service or Instrument</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u Program Questionnaire"/>
      <sheetName val="Cover Page"/>
      <sheetName val="Table of Contents"/>
      <sheetName val="Educational Program Overview"/>
      <sheetName val="Financial Summary"/>
      <sheetName val="Standard Operating Procedures"/>
      <sheetName val="Items of Concern"/>
      <sheetName val="Approvals"/>
      <sheetName val="Rate List"/>
      <sheetName val="Rate Comparison"/>
      <sheetName val="Market Comparisons"/>
      <sheetName val="Summary by Component"/>
      <sheetName val="Profit &amp; Loss, Proforma"/>
      <sheetName val="Detailed Calculation"/>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H3" t="str">
            <v>Fee 1</v>
          </cell>
          <cell r="J3" t="str">
            <v>Fee 2</v>
          </cell>
          <cell r="L3" t="str">
            <v>Fee 3</v>
          </cell>
          <cell r="N3" t="str">
            <v>Fee 4</v>
          </cell>
        </row>
        <row r="4">
          <cell r="H4">
            <v>0</v>
          </cell>
          <cell r="J4">
            <v>0</v>
          </cell>
          <cell r="L4">
            <v>0</v>
          </cell>
          <cell r="N4">
            <v>0</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buffalo.edu/administrative-services/policy1/ub-policy-lib/financial-mgt-service-ctrs.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buffalo.edu/administrative-services/policy1/ub-policy-lib/financial-mgt-service-ctrs.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zoomScale="60" zoomScaleNormal="60" zoomScalePageLayoutView="29" workbookViewId="0">
      <selection activeCell="O14" sqref="O14"/>
    </sheetView>
  </sheetViews>
  <sheetFormatPr defaultRowHeight="14.5"/>
  <sheetData/>
  <printOptions horizontalCentered="1"/>
  <pageMargins left="0.25" right="0.25" top="0.25" bottom="0.25" header="0" footer="0"/>
  <pageSetup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7"/>
  <sheetViews>
    <sheetView showWhiteSpace="0" zoomScaleNormal="100" zoomScalePageLayoutView="99" workbookViewId="0">
      <selection activeCell="O14" sqref="O14"/>
    </sheetView>
  </sheetViews>
  <sheetFormatPr defaultColWidth="9.1796875" defaultRowHeight="14.5"/>
  <cols>
    <col min="1" max="1" width="1.7265625" customWidth="1"/>
    <col min="2" max="2" width="4.7265625" customWidth="1"/>
    <col min="3" max="3" width="9.1796875" customWidth="1"/>
    <col min="4" max="4" width="8.26953125" customWidth="1"/>
    <col min="5" max="5" width="8.1796875" customWidth="1"/>
    <col min="6" max="6" width="8.26953125" customWidth="1"/>
    <col min="7" max="7" width="8.54296875" customWidth="1"/>
    <col min="8" max="8" width="0.81640625" customWidth="1"/>
    <col min="9" max="9" width="7.7265625" customWidth="1"/>
    <col min="10" max="10" width="10.453125" customWidth="1"/>
    <col min="11" max="11" width="9.7265625" customWidth="1"/>
    <col min="12" max="12" width="8.26953125" customWidth="1"/>
    <col min="13" max="13" width="9.7265625" customWidth="1"/>
    <col min="15" max="15" width="8.453125" customWidth="1"/>
    <col min="18" max="18" width="1.7265625" customWidth="1"/>
  </cols>
  <sheetData>
    <row r="1" spans="1:18" ht="62.5" customHeight="1">
      <c r="A1" s="14"/>
      <c r="B1" s="15" t="s">
        <v>301</v>
      </c>
      <c r="C1" s="14"/>
      <c r="D1" s="4"/>
      <c r="E1" s="4"/>
      <c r="F1" s="4"/>
      <c r="G1" s="4"/>
      <c r="H1" s="4"/>
      <c r="I1" s="4"/>
      <c r="J1" s="4"/>
      <c r="K1" s="4"/>
      <c r="L1" s="4"/>
      <c r="M1" s="4"/>
      <c r="N1" s="4"/>
      <c r="O1" s="4"/>
      <c r="P1" s="4"/>
      <c r="Q1" s="4"/>
      <c r="R1" s="4"/>
    </row>
    <row r="2" spans="1:18">
      <c r="A2" s="5"/>
      <c r="B2" s="5"/>
      <c r="C2" s="5"/>
      <c r="D2" s="5"/>
      <c r="E2" s="5"/>
      <c r="F2" s="5"/>
      <c r="G2" s="5"/>
      <c r="H2" s="5"/>
      <c r="I2" s="5"/>
      <c r="J2" s="5"/>
      <c r="K2" s="5"/>
      <c r="L2" s="5"/>
      <c r="M2" s="5"/>
      <c r="N2" s="5"/>
      <c r="O2" s="5"/>
      <c r="P2" s="5"/>
      <c r="Q2" s="5"/>
      <c r="R2" s="5"/>
    </row>
    <row r="3" spans="1:18">
      <c r="A3" s="5"/>
      <c r="B3" s="5"/>
      <c r="C3" s="5"/>
      <c r="D3" s="5"/>
      <c r="E3" s="5"/>
      <c r="F3" s="5"/>
      <c r="G3" s="5"/>
      <c r="H3" s="5"/>
      <c r="I3" s="5"/>
      <c r="J3" s="5"/>
      <c r="K3" s="5"/>
      <c r="L3" s="5"/>
      <c r="M3" s="5"/>
      <c r="N3" s="5"/>
      <c r="O3" s="5"/>
      <c r="P3" s="5"/>
      <c r="Q3" s="5"/>
      <c r="R3" s="5"/>
    </row>
    <row r="4" spans="1:18" ht="15.5">
      <c r="A4" s="5"/>
      <c r="B4" s="50" t="s">
        <v>181</v>
      </c>
      <c r="C4" s="5"/>
      <c r="D4" s="5"/>
      <c r="E4" s="5"/>
      <c r="F4" s="5"/>
      <c r="G4" s="5"/>
      <c r="H4" s="5"/>
      <c r="I4" s="5"/>
      <c r="J4" s="5"/>
      <c r="K4" s="5"/>
      <c r="L4" s="5"/>
      <c r="M4" s="5"/>
      <c r="N4" s="5"/>
      <c r="O4" s="5"/>
      <c r="P4" s="5"/>
      <c r="Q4" s="5"/>
      <c r="R4" s="5"/>
    </row>
    <row r="5" spans="1:18" ht="15.5">
      <c r="A5" s="5"/>
      <c r="B5" s="50"/>
      <c r="C5" s="5"/>
      <c r="D5" s="5"/>
      <c r="E5" s="5"/>
      <c r="F5" s="5"/>
      <c r="G5" s="5"/>
      <c r="H5" s="5"/>
      <c r="I5" s="494" t="s">
        <v>341</v>
      </c>
      <c r="J5" s="494"/>
      <c r="K5" s="494"/>
      <c r="L5" s="494"/>
      <c r="M5" s="494"/>
      <c r="N5" s="494"/>
      <c r="O5" s="494"/>
      <c r="P5" s="494"/>
      <c r="Q5" s="494"/>
      <c r="R5" s="5"/>
    </row>
    <row r="6" spans="1:18" ht="43.5" customHeight="1">
      <c r="A6" s="5"/>
      <c r="B6" s="495" t="s">
        <v>343</v>
      </c>
      <c r="C6" s="495"/>
      <c r="D6" s="465" t="s">
        <v>27</v>
      </c>
      <c r="E6" s="465" t="s">
        <v>344</v>
      </c>
      <c r="F6" s="465" t="s">
        <v>345</v>
      </c>
      <c r="G6" s="465" t="s">
        <v>345</v>
      </c>
      <c r="H6" s="466"/>
      <c r="I6" s="467" t="s">
        <v>344</v>
      </c>
      <c r="J6" s="467" t="s">
        <v>95</v>
      </c>
      <c r="K6" s="467" t="s">
        <v>346</v>
      </c>
      <c r="L6" s="467" t="s">
        <v>345</v>
      </c>
      <c r="M6" s="467" t="s">
        <v>95</v>
      </c>
      <c r="N6" s="467" t="s">
        <v>346</v>
      </c>
      <c r="O6" s="467" t="s">
        <v>345</v>
      </c>
      <c r="P6" s="467" t="s">
        <v>95</v>
      </c>
      <c r="Q6" s="467" t="s">
        <v>346</v>
      </c>
      <c r="R6" s="5"/>
    </row>
    <row r="7" spans="1:18" ht="25.5" customHeight="1">
      <c r="A7" s="5"/>
      <c r="B7" s="496" t="str">
        <f>'[2]Detailed Calculation'!H3</f>
        <v>Fee 1</v>
      </c>
      <c r="C7" s="496"/>
      <c r="D7" s="468">
        <f>'[2]Detailed Calculation'!H4</f>
        <v>0</v>
      </c>
      <c r="E7" s="469" t="e">
        <f>'Rate List'!E7</f>
        <v>#DIV/0!</v>
      </c>
      <c r="F7" s="469">
        <f>'Rate List'!G7</f>
        <v>0</v>
      </c>
      <c r="G7" s="469">
        <f>'Rate List'!H7</f>
        <v>0</v>
      </c>
      <c r="H7" s="466"/>
      <c r="I7" s="470">
        <v>0</v>
      </c>
      <c r="J7" s="471" t="e">
        <f>E7-I7</f>
        <v>#DIV/0!</v>
      </c>
      <c r="K7" s="472" t="e">
        <f>(E7-I7)/I7</f>
        <v>#DIV/0!</v>
      </c>
      <c r="L7" s="470">
        <v>0</v>
      </c>
      <c r="M7" s="471">
        <f>F7-L7</f>
        <v>0</v>
      </c>
      <c r="N7" s="472" t="e">
        <f>M7/L7</f>
        <v>#DIV/0!</v>
      </c>
      <c r="O7" s="470">
        <v>0</v>
      </c>
      <c r="P7" s="471">
        <f>G7-O7</f>
        <v>0</v>
      </c>
      <c r="Q7" s="472" t="e">
        <f>P7/O7</f>
        <v>#DIV/0!</v>
      </c>
      <c r="R7" s="5"/>
    </row>
    <row r="8" spans="1:18" ht="26.25" customHeight="1">
      <c r="A8" s="5"/>
      <c r="B8" s="496" t="str">
        <f>'[2]Detailed Calculation'!J3</f>
        <v>Fee 2</v>
      </c>
      <c r="C8" s="496"/>
      <c r="D8" s="468">
        <f>'[2]Detailed Calculation'!J4</f>
        <v>0</v>
      </c>
      <c r="E8" s="469" t="e">
        <f>'Rate List'!E8</f>
        <v>#DIV/0!</v>
      </c>
      <c r="F8" s="469">
        <f>'Rate List'!G8</f>
        <v>0</v>
      </c>
      <c r="G8" s="469">
        <f>'Rate List'!H8</f>
        <v>0</v>
      </c>
      <c r="H8" s="473"/>
      <c r="I8" s="470">
        <v>0</v>
      </c>
      <c r="J8" s="471" t="e">
        <f>E8-I8</f>
        <v>#DIV/0!</v>
      </c>
      <c r="K8" s="472" t="e">
        <f>(E8-I8)/I8</f>
        <v>#DIV/0!</v>
      </c>
      <c r="L8" s="470">
        <v>0</v>
      </c>
      <c r="M8" s="471">
        <f t="shared" ref="M8:M10" si="0">F8-L8</f>
        <v>0</v>
      </c>
      <c r="N8" s="472" t="e">
        <f t="shared" ref="N8:N10" si="1">M8/L8</f>
        <v>#DIV/0!</v>
      </c>
      <c r="O8" s="470">
        <v>0</v>
      </c>
      <c r="P8" s="471">
        <f t="shared" ref="P8:P10" si="2">G8-O8</f>
        <v>0</v>
      </c>
      <c r="Q8" s="472" t="e">
        <f t="shared" ref="Q8:Q10" si="3">P8/O8</f>
        <v>#DIV/0!</v>
      </c>
      <c r="R8" s="5"/>
    </row>
    <row r="9" spans="1:18" ht="26.25" customHeight="1">
      <c r="A9" s="5"/>
      <c r="B9" s="496" t="str">
        <f>'[2]Detailed Calculation'!L3</f>
        <v>Fee 3</v>
      </c>
      <c r="C9" s="496"/>
      <c r="D9" s="468">
        <f>'[2]Detailed Calculation'!L4</f>
        <v>0</v>
      </c>
      <c r="E9" s="469" t="e">
        <f>'Rate List'!E9</f>
        <v>#DIV/0!</v>
      </c>
      <c r="F9" s="469">
        <f>'Rate List'!G9</f>
        <v>0</v>
      </c>
      <c r="G9" s="469">
        <f>'Rate List'!H9</f>
        <v>0</v>
      </c>
      <c r="H9" s="473"/>
      <c r="I9" s="470">
        <v>0</v>
      </c>
      <c r="J9" s="471" t="e">
        <f>E9-I9</f>
        <v>#DIV/0!</v>
      </c>
      <c r="K9" s="472" t="e">
        <f>(E9-I9)/I9</f>
        <v>#DIV/0!</v>
      </c>
      <c r="L9" s="470">
        <v>0</v>
      </c>
      <c r="M9" s="471">
        <f t="shared" si="0"/>
        <v>0</v>
      </c>
      <c r="N9" s="472" t="e">
        <f t="shared" si="1"/>
        <v>#DIV/0!</v>
      </c>
      <c r="O9" s="470">
        <v>0</v>
      </c>
      <c r="P9" s="471">
        <f t="shared" si="2"/>
        <v>0</v>
      </c>
      <c r="Q9" s="472" t="e">
        <f t="shared" si="3"/>
        <v>#DIV/0!</v>
      </c>
      <c r="R9" s="5"/>
    </row>
    <row r="10" spans="1:18" ht="26.25" customHeight="1">
      <c r="A10" s="5"/>
      <c r="B10" s="496" t="str">
        <f>'[2]Detailed Calculation'!N3</f>
        <v>Fee 4</v>
      </c>
      <c r="C10" s="496"/>
      <c r="D10" s="468">
        <f>'[2]Detailed Calculation'!N4</f>
        <v>0</v>
      </c>
      <c r="E10" s="469" t="e">
        <f>'Rate List'!E10</f>
        <v>#DIV/0!</v>
      </c>
      <c r="F10" s="469">
        <f>'Rate List'!G10</f>
        <v>0</v>
      </c>
      <c r="G10" s="469">
        <f>'Rate List'!H10</f>
        <v>0</v>
      </c>
      <c r="H10" s="473"/>
      <c r="I10" s="470">
        <v>0</v>
      </c>
      <c r="J10" s="471" t="e">
        <f>E10-I10</f>
        <v>#DIV/0!</v>
      </c>
      <c r="K10" s="472" t="e">
        <f>(E10-I10)/I10</f>
        <v>#DIV/0!</v>
      </c>
      <c r="L10" s="470">
        <v>0</v>
      </c>
      <c r="M10" s="471">
        <f t="shared" si="0"/>
        <v>0</v>
      </c>
      <c r="N10" s="472" t="e">
        <f t="shared" si="1"/>
        <v>#DIV/0!</v>
      </c>
      <c r="O10" s="470">
        <v>0</v>
      </c>
      <c r="P10" s="471">
        <f t="shared" si="2"/>
        <v>0</v>
      </c>
      <c r="Q10" s="472" t="e">
        <f t="shared" si="3"/>
        <v>#DIV/0!</v>
      </c>
      <c r="R10" s="5"/>
    </row>
    <row r="11" spans="1:18" ht="15.5">
      <c r="A11" s="5"/>
      <c r="B11" s="474"/>
      <c r="C11" s="474"/>
      <c r="D11" s="474"/>
      <c r="E11" s="475"/>
      <c r="F11" s="475"/>
      <c r="G11" s="475"/>
      <c r="H11" s="475"/>
      <c r="I11" s="475"/>
      <c r="J11" s="476"/>
      <c r="K11" s="5"/>
      <c r="L11" s="5"/>
      <c r="M11" s="5"/>
      <c r="N11" s="5"/>
      <c r="O11" s="5"/>
      <c r="P11" s="5"/>
      <c r="Q11" s="5"/>
      <c r="R11" s="5"/>
    </row>
    <row r="12" spans="1:18" s="51" customFormat="1" ht="15.5">
      <c r="A12" s="52"/>
      <c r="B12" s="50" t="s">
        <v>180</v>
      </c>
      <c r="C12" s="50"/>
      <c r="D12" s="5"/>
      <c r="E12" s="5"/>
      <c r="F12" s="5"/>
      <c r="G12" s="5"/>
      <c r="H12" s="5"/>
      <c r="I12" s="5"/>
      <c r="J12" s="5"/>
      <c r="K12" s="5"/>
      <c r="L12" s="52"/>
      <c r="M12" s="52"/>
      <c r="N12" s="52"/>
      <c r="O12" s="52"/>
      <c r="P12" s="52"/>
      <c r="Q12" s="52"/>
      <c r="R12" s="52"/>
    </row>
    <row r="13" spans="1:18" s="51" customFormat="1" ht="72" customHeight="1">
      <c r="A13" s="52"/>
      <c r="B13" s="50">
        <v>1</v>
      </c>
      <c r="C13" s="493" t="s">
        <v>347</v>
      </c>
      <c r="D13" s="493"/>
      <c r="E13" s="493"/>
      <c r="F13" s="493"/>
      <c r="G13" s="493"/>
      <c r="H13" s="493"/>
      <c r="I13" s="493"/>
      <c r="J13" s="493"/>
      <c r="K13" s="493"/>
      <c r="L13" s="493"/>
      <c r="M13" s="493"/>
      <c r="N13" s="493"/>
      <c r="O13" s="493"/>
      <c r="P13" s="493"/>
      <c r="Q13" s="493"/>
      <c r="R13" s="52"/>
    </row>
    <row r="14" spans="1:18" ht="61.5" customHeight="1">
      <c r="A14" s="5"/>
      <c r="B14" s="50">
        <v>2</v>
      </c>
      <c r="C14" s="490" t="s">
        <v>379</v>
      </c>
      <c r="D14" s="490"/>
      <c r="E14" s="490"/>
      <c r="F14" s="490"/>
      <c r="G14" s="490"/>
      <c r="H14" s="490"/>
      <c r="I14" s="490"/>
      <c r="J14" s="490"/>
      <c r="K14" s="490"/>
      <c r="L14" s="490"/>
      <c r="M14" s="490"/>
      <c r="N14" s="490"/>
      <c r="O14" s="490"/>
      <c r="P14" s="490"/>
      <c r="Q14" s="490"/>
      <c r="R14" s="5"/>
    </row>
    <row r="15" spans="1:18" ht="83.25" customHeight="1">
      <c r="A15" s="5"/>
      <c r="B15" s="50">
        <v>3</v>
      </c>
      <c r="C15" s="490" t="s">
        <v>313</v>
      </c>
      <c r="D15" s="490"/>
      <c r="E15" s="490"/>
      <c r="F15" s="490"/>
      <c r="G15" s="490"/>
      <c r="H15" s="490"/>
      <c r="I15" s="490"/>
      <c r="J15" s="490"/>
      <c r="K15" s="490"/>
      <c r="L15" s="490"/>
      <c r="M15" s="490"/>
      <c r="N15" s="490"/>
      <c r="O15" s="490"/>
      <c r="P15" s="490"/>
      <c r="Q15" s="490"/>
      <c r="R15" s="5"/>
    </row>
    <row r="16" spans="1:18" ht="15.5">
      <c r="A16" s="5"/>
      <c r="B16" s="474"/>
      <c r="C16" s="474"/>
      <c r="D16" s="474"/>
      <c r="E16" s="475"/>
      <c r="F16" s="475"/>
      <c r="G16" s="475"/>
      <c r="H16" s="475"/>
      <c r="I16" s="475"/>
      <c r="J16" s="476"/>
      <c r="K16" s="5"/>
      <c r="L16" s="5"/>
      <c r="M16" s="5"/>
      <c r="N16" s="5"/>
      <c r="O16" s="5"/>
      <c r="P16" s="5"/>
      <c r="Q16" s="5"/>
      <c r="R16" s="5"/>
    </row>
    <row r="17" spans="1:18" ht="60" customHeight="1">
      <c r="A17" s="6"/>
      <c r="B17" s="6"/>
      <c r="C17" s="6"/>
      <c r="D17" s="6"/>
      <c r="E17" s="6"/>
      <c r="F17" s="6"/>
      <c r="G17" s="6"/>
      <c r="H17" s="6"/>
      <c r="I17" s="6"/>
      <c r="J17" s="6"/>
      <c r="K17" s="6"/>
      <c r="L17" s="6"/>
      <c r="M17" s="6"/>
      <c r="N17" s="6"/>
      <c r="O17" s="6"/>
      <c r="P17" s="6"/>
      <c r="Q17" s="6"/>
      <c r="R17" s="6"/>
    </row>
  </sheetData>
  <mergeCells count="9">
    <mergeCell ref="C13:Q13"/>
    <mergeCell ref="C14:Q14"/>
    <mergeCell ref="C15:Q15"/>
    <mergeCell ref="I5:Q5"/>
    <mergeCell ref="B6:C6"/>
    <mergeCell ref="B7:C7"/>
    <mergeCell ref="B8:C8"/>
    <mergeCell ref="B9:C9"/>
    <mergeCell ref="B10:C10"/>
  </mergeCells>
  <pageMargins left="0.25" right="0.25" top="0.25" bottom="0.25" header="0" footer="0"/>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K45"/>
  <sheetViews>
    <sheetView showWhiteSpace="0" zoomScaleNormal="100" zoomScalePageLayoutView="80" workbookViewId="0">
      <selection activeCell="O14" sqref="O14"/>
    </sheetView>
  </sheetViews>
  <sheetFormatPr defaultRowHeight="14.5"/>
  <cols>
    <col min="11" max="11" width="10.453125" customWidth="1"/>
  </cols>
  <sheetData>
    <row r="1" spans="1:11" ht="62.5" customHeight="1">
      <c r="A1" s="1"/>
      <c r="B1" s="15" t="s">
        <v>91</v>
      </c>
      <c r="C1" s="1"/>
      <c r="D1" s="1"/>
      <c r="E1" s="1"/>
      <c r="F1" s="1"/>
      <c r="G1" s="1"/>
      <c r="H1" s="1"/>
      <c r="I1" s="1"/>
      <c r="J1" s="4"/>
      <c r="K1" s="4"/>
    </row>
    <row r="2" spans="1:11">
      <c r="A2" s="5"/>
      <c r="B2" s="5"/>
      <c r="C2" s="5"/>
      <c r="D2" s="5"/>
      <c r="E2" s="5"/>
      <c r="F2" s="5"/>
      <c r="G2" s="5"/>
      <c r="H2" s="5"/>
      <c r="I2" s="5"/>
      <c r="J2" s="5"/>
      <c r="K2" s="5"/>
    </row>
    <row r="3" spans="1:11">
      <c r="A3" s="5"/>
      <c r="B3" s="5"/>
      <c r="C3" s="5"/>
      <c r="D3" s="5"/>
      <c r="E3" s="5"/>
      <c r="F3" s="5"/>
      <c r="G3" s="5"/>
      <c r="H3" s="5"/>
      <c r="I3" s="5"/>
      <c r="J3" s="5"/>
      <c r="K3" s="5"/>
    </row>
    <row r="4" spans="1:11">
      <c r="A4" s="5"/>
      <c r="B4" s="333" t="s">
        <v>99</v>
      </c>
      <c r="C4" s="338"/>
      <c r="D4" s="338"/>
      <c r="E4" s="338"/>
      <c r="F4" s="338"/>
      <c r="G4" s="338"/>
      <c r="H4" s="338"/>
      <c r="I4" s="338"/>
      <c r="J4" s="338"/>
      <c r="K4" s="157"/>
    </row>
    <row r="5" spans="1:11">
      <c r="A5" s="5"/>
      <c r="B5" s="333" t="s">
        <v>100</v>
      </c>
      <c r="C5" s="338"/>
      <c r="D5" s="338"/>
      <c r="E5" s="338"/>
      <c r="F5" s="338"/>
      <c r="G5" s="338"/>
      <c r="H5" s="338"/>
      <c r="I5" s="338"/>
      <c r="J5" s="338"/>
      <c r="K5" s="157"/>
    </row>
    <row r="6" spans="1:11">
      <c r="A6" s="5"/>
      <c r="B6" s="338"/>
      <c r="C6" s="338"/>
      <c r="D6" s="338"/>
      <c r="E6" s="338"/>
      <c r="F6" s="338"/>
      <c r="G6" s="338"/>
      <c r="H6" s="338"/>
      <c r="I6" s="338"/>
      <c r="J6" s="338"/>
      <c r="K6" s="5"/>
    </row>
    <row r="7" spans="1:11">
      <c r="A7" s="5"/>
      <c r="B7" s="338"/>
      <c r="C7" s="338"/>
      <c r="D7" s="338"/>
      <c r="E7" s="338"/>
      <c r="F7" s="338"/>
      <c r="G7" s="338"/>
      <c r="H7" s="338"/>
      <c r="I7" s="338"/>
      <c r="J7" s="338"/>
      <c r="K7" s="5"/>
    </row>
    <row r="8" spans="1:11">
      <c r="A8" s="5"/>
      <c r="B8" s="338"/>
      <c r="C8" s="338"/>
      <c r="D8" s="338"/>
      <c r="E8" s="338"/>
      <c r="F8" s="338"/>
      <c r="G8" s="338"/>
      <c r="H8" s="338"/>
      <c r="I8" s="338"/>
      <c r="J8" s="338"/>
      <c r="K8" s="5"/>
    </row>
    <row r="9" spans="1:11">
      <c r="A9" s="5"/>
      <c r="B9" s="338"/>
      <c r="C9" s="338"/>
      <c r="D9" s="338"/>
      <c r="E9" s="338"/>
      <c r="F9" s="338"/>
      <c r="G9" s="338"/>
      <c r="H9" s="338"/>
      <c r="I9" s="338"/>
      <c r="J9" s="338"/>
      <c r="K9" s="5"/>
    </row>
    <row r="10" spans="1:11">
      <c r="A10" s="5"/>
      <c r="B10" s="338"/>
      <c r="C10" s="338"/>
      <c r="D10" s="338"/>
      <c r="E10" s="338"/>
      <c r="F10" s="338"/>
      <c r="G10" s="338"/>
      <c r="H10" s="338"/>
      <c r="I10" s="338"/>
      <c r="J10" s="338"/>
      <c r="K10" s="5"/>
    </row>
    <row r="11" spans="1:11">
      <c r="A11" s="5"/>
      <c r="B11" s="338"/>
      <c r="C11" s="338"/>
      <c r="D11" s="338"/>
      <c r="E11" s="338"/>
      <c r="F11" s="338"/>
      <c r="G11" s="338"/>
      <c r="H11" s="338"/>
      <c r="I11" s="338"/>
      <c r="J11" s="338"/>
      <c r="K11" s="5"/>
    </row>
    <row r="12" spans="1:11">
      <c r="A12" s="5"/>
      <c r="B12" s="338"/>
      <c r="C12" s="338"/>
      <c r="D12" s="338"/>
      <c r="E12" s="338"/>
      <c r="F12" s="338"/>
      <c r="G12" s="338"/>
      <c r="H12" s="338"/>
      <c r="I12" s="338"/>
      <c r="J12" s="338"/>
      <c r="K12" s="5"/>
    </row>
    <row r="13" spans="1:11">
      <c r="A13" s="5"/>
      <c r="B13" s="338"/>
      <c r="C13" s="338"/>
      <c r="D13" s="338"/>
      <c r="E13" s="338"/>
      <c r="F13" s="338"/>
      <c r="G13" s="338"/>
      <c r="H13" s="338"/>
      <c r="I13" s="338"/>
      <c r="J13" s="338"/>
      <c r="K13" s="5"/>
    </row>
    <row r="14" spans="1:11">
      <c r="A14" s="5"/>
      <c r="B14" s="338"/>
      <c r="C14" s="338"/>
      <c r="D14" s="338"/>
      <c r="E14" s="338"/>
      <c r="F14" s="338"/>
      <c r="G14" s="338"/>
      <c r="H14" s="338"/>
      <c r="I14" s="338"/>
      <c r="J14" s="338"/>
      <c r="K14" s="5"/>
    </row>
    <row r="15" spans="1:11">
      <c r="A15" s="5"/>
      <c r="B15" s="338"/>
      <c r="C15" s="338"/>
      <c r="D15" s="338"/>
      <c r="E15" s="338"/>
      <c r="F15" s="338"/>
      <c r="G15" s="338"/>
      <c r="H15" s="338"/>
      <c r="I15" s="338"/>
      <c r="J15" s="338"/>
      <c r="K15" s="5"/>
    </row>
    <row r="16" spans="1:11">
      <c r="A16" s="5"/>
      <c r="B16" s="338"/>
      <c r="C16" s="338"/>
      <c r="D16" s="338"/>
      <c r="E16" s="338"/>
      <c r="F16" s="338"/>
      <c r="G16" s="338"/>
      <c r="H16" s="338"/>
      <c r="I16" s="338"/>
      <c r="J16" s="338"/>
      <c r="K16" s="5"/>
    </row>
    <row r="17" spans="1:11">
      <c r="A17" s="5"/>
      <c r="B17" s="338"/>
      <c r="C17" s="338"/>
      <c r="D17" s="338"/>
      <c r="E17" s="338"/>
      <c r="F17" s="338"/>
      <c r="G17" s="338"/>
      <c r="H17" s="338"/>
      <c r="I17" s="338"/>
      <c r="J17" s="338"/>
      <c r="K17" s="5"/>
    </row>
    <row r="18" spans="1:11">
      <c r="A18" s="5"/>
      <c r="B18" s="338"/>
      <c r="C18" s="338"/>
      <c r="D18" s="338"/>
      <c r="E18" s="338"/>
      <c r="F18" s="338"/>
      <c r="G18" s="338"/>
      <c r="H18" s="338"/>
      <c r="I18" s="338"/>
      <c r="J18" s="338"/>
      <c r="K18" s="5"/>
    </row>
    <row r="19" spans="1:11">
      <c r="A19" s="5"/>
      <c r="B19" s="338"/>
      <c r="C19" s="338"/>
      <c r="D19" s="338"/>
      <c r="E19" s="338"/>
      <c r="F19" s="338"/>
      <c r="G19" s="338"/>
      <c r="H19" s="338"/>
      <c r="I19" s="338"/>
      <c r="J19" s="338"/>
      <c r="K19" s="5"/>
    </row>
    <row r="20" spans="1:11">
      <c r="A20" s="5"/>
      <c r="B20" s="338"/>
      <c r="C20" s="338"/>
      <c r="D20" s="338"/>
      <c r="E20" s="338"/>
      <c r="F20" s="338"/>
      <c r="G20" s="338"/>
      <c r="H20" s="338"/>
      <c r="I20" s="338"/>
      <c r="J20" s="338"/>
      <c r="K20" s="5"/>
    </row>
    <row r="21" spans="1:11">
      <c r="A21" s="5"/>
      <c r="B21" s="338"/>
      <c r="C21" s="338"/>
      <c r="D21" s="338"/>
      <c r="E21" s="338"/>
      <c r="F21" s="338"/>
      <c r="G21" s="338"/>
      <c r="H21" s="338"/>
      <c r="I21" s="338"/>
      <c r="J21" s="338"/>
      <c r="K21" s="5"/>
    </row>
    <row r="22" spans="1:11">
      <c r="A22" s="5"/>
      <c r="B22" s="338"/>
      <c r="C22" s="338"/>
      <c r="D22" s="338"/>
      <c r="E22" s="338"/>
      <c r="F22" s="338"/>
      <c r="G22" s="338"/>
      <c r="H22" s="338"/>
      <c r="I22" s="338"/>
      <c r="J22" s="338"/>
      <c r="K22" s="5"/>
    </row>
    <row r="23" spans="1:11">
      <c r="A23" s="5"/>
      <c r="B23" s="338"/>
      <c r="C23" s="338"/>
      <c r="D23" s="338"/>
      <c r="E23" s="338"/>
      <c r="F23" s="338"/>
      <c r="G23" s="338"/>
      <c r="H23" s="338"/>
      <c r="I23" s="338"/>
      <c r="J23" s="338"/>
      <c r="K23" s="5"/>
    </row>
    <row r="24" spans="1:11">
      <c r="A24" s="5"/>
      <c r="B24" s="338"/>
      <c r="C24" s="338"/>
      <c r="D24" s="338"/>
      <c r="E24" s="338"/>
      <c r="F24" s="338"/>
      <c r="G24" s="338"/>
      <c r="H24" s="338"/>
      <c r="I24" s="338"/>
      <c r="J24" s="338"/>
      <c r="K24" s="5"/>
    </row>
    <row r="25" spans="1:11">
      <c r="A25" s="5"/>
      <c r="B25" s="338"/>
      <c r="C25" s="338"/>
      <c r="D25" s="338"/>
      <c r="E25" s="338"/>
      <c r="F25" s="338"/>
      <c r="G25" s="338"/>
      <c r="H25" s="338"/>
      <c r="I25" s="338"/>
      <c r="J25" s="338"/>
      <c r="K25" s="5"/>
    </row>
    <row r="26" spans="1:11">
      <c r="A26" s="5"/>
      <c r="B26" s="338"/>
      <c r="C26" s="338"/>
      <c r="D26" s="338"/>
      <c r="E26" s="338"/>
      <c r="F26" s="338"/>
      <c r="G26" s="338"/>
      <c r="H26" s="338"/>
      <c r="I26" s="338"/>
      <c r="J26" s="338"/>
      <c r="K26" s="5"/>
    </row>
    <row r="27" spans="1:11">
      <c r="A27" s="5"/>
      <c r="B27" s="338"/>
      <c r="C27" s="338"/>
      <c r="D27" s="338"/>
      <c r="E27" s="338"/>
      <c r="F27" s="338"/>
      <c r="G27" s="338"/>
      <c r="H27" s="338"/>
      <c r="I27" s="338"/>
      <c r="J27" s="338"/>
      <c r="K27" s="5"/>
    </row>
    <row r="28" spans="1:11">
      <c r="A28" s="5"/>
      <c r="B28" s="338"/>
      <c r="C28" s="338"/>
      <c r="D28" s="338"/>
      <c r="E28" s="338"/>
      <c r="F28" s="338"/>
      <c r="G28" s="338"/>
      <c r="H28" s="338"/>
      <c r="I28" s="338"/>
      <c r="J28" s="338"/>
      <c r="K28" s="5"/>
    </row>
    <row r="29" spans="1:11">
      <c r="A29" s="5"/>
      <c r="B29" s="338"/>
      <c r="C29" s="338"/>
      <c r="D29" s="338"/>
      <c r="E29" s="338"/>
      <c r="F29" s="338"/>
      <c r="G29" s="338"/>
      <c r="H29" s="338"/>
      <c r="I29" s="338"/>
      <c r="J29" s="338"/>
      <c r="K29" s="5"/>
    </row>
    <row r="30" spans="1:11">
      <c r="A30" s="5"/>
      <c r="B30" s="338"/>
      <c r="C30" s="338"/>
      <c r="D30" s="338"/>
      <c r="E30" s="338"/>
      <c r="F30" s="338"/>
      <c r="G30" s="338"/>
      <c r="H30" s="338"/>
      <c r="I30" s="338"/>
      <c r="J30" s="338"/>
      <c r="K30" s="5"/>
    </row>
    <row r="31" spans="1:11">
      <c r="A31" s="5"/>
      <c r="B31" s="338"/>
      <c r="C31" s="338"/>
      <c r="D31" s="338"/>
      <c r="E31" s="338"/>
      <c r="F31" s="338"/>
      <c r="G31" s="338"/>
      <c r="H31" s="338"/>
      <c r="I31" s="338"/>
      <c r="J31" s="338"/>
      <c r="K31" s="5"/>
    </row>
    <row r="32" spans="1:11">
      <c r="A32" s="5"/>
      <c r="B32" s="338"/>
      <c r="C32" s="338"/>
      <c r="D32" s="338"/>
      <c r="E32" s="338"/>
      <c r="F32" s="338"/>
      <c r="G32" s="338"/>
      <c r="H32" s="338"/>
      <c r="I32" s="338"/>
      <c r="J32" s="338"/>
      <c r="K32" s="5"/>
    </row>
    <row r="33" spans="1:11">
      <c r="A33" s="5"/>
      <c r="B33" s="338"/>
      <c r="C33" s="338"/>
      <c r="D33" s="338"/>
      <c r="E33" s="338"/>
      <c r="F33" s="338"/>
      <c r="G33" s="338"/>
      <c r="H33" s="338"/>
      <c r="I33" s="338"/>
      <c r="J33" s="338"/>
      <c r="K33" s="5"/>
    </row>
    <row r="34" spans="1:11">
      <c r="A34" s="5"/>
      <c r="B34" s="338"/>
      <c r="C34" s="338"/>
      <c r="D34" s="338"/>
      <c r="E34" s="338"/>
      <c r="F34" s="338"/>
      <c r="G34" s="338"/>
      <c r="H34" s="338"/>
      <c r="I34" s="338"/>
      <c r="J34" s="338"/>
      <c r="K34" s="5"/>
    </row>
    <row r="35" spans="1:11">
      <c r="A35" s="5"/>
      <c r="B35" s="338"/>
      <c r="C35" s="338"/>
      <c r="D35" s="338"/>
      <c r="E35" s="338"/>
      <c r="F35" s="338"/>
      <c r="G35" s="338"/>
      <c r="H35" s="338"/>
      <c r="I35" s="338"/>
      <c r="J35" s="338"/>
      <c r="K35" s="5"/>
    </row>
    <row r="36" spans="1:11">
      <c r="A36" s="5"/>
      <c r="B36" s="338"/>
      <c r="C36" s="338"/>
      <c r="D36" s="338"/>
      <c r="E36" s="338"/>
      <c r="F36" s="338"/>
      <c r="G36" s="338"/>
      <c r="H36" s="338"/>
      <c r="I36" s="338"/>
      <c r="J36" s="338"/>
      <c r="K36" s="5"/>
    </row>
    <row r="37" spans="1:11">
      <c r="A37" s="5"/>
      <c r="B37" s="338"/>
      <c r="C37" s="338"/>
      <c r="D37" s="338"/>
      <c r="E37" s="338"/>
      <c r="F37" s="338"/>
      <c r="G37" s="338"/>
      <c r="H37" s="338"/>
      <c r="I37" s="338"/>
      <c r="J37" s="338"/>
      <c r="K37" s="5"/>
    </row>
    <row r="38" spans="1:11">
      <c r="A38" s="5"/>
      <c r="B38" s="338"/>
      <c r="C38" s="338"/>
      <c r="D38" s="338"/>
      <c r="E38" s="338"/>
      <c r="F38" s="338"/>
      <c r="G38" s="338"/>
      <c r="H38" s="338"/>
      <c r="I38" s="338"/>
      <c r="J38" s="338"/>
      <c r="K38" s="5"/>
    </row>
    <row r="39" spans="1:11">
      <c r="A39" s="5"/>
      <c r="B39" s="338"/>
      <c r="C39" s="338"/>
      <c r="D39" s="338"/>
      <c r="E39" s="338"/>
      <c r="F39" s="338"/>
      <c r="G39" s="338"/>
      <c r="H39" s="338"/>
      <c r="I39" s="338"/>
      <c r="J39" s="338"/>
      <c r="K39" s="5"/>
    </row>
    <row r="40" spans="1:11">
      <c r="A40" s="5"/>
      <c r="B40" s="338"/>
      <c r="C40" s="338"/>
      <c r="D40" s="338"/>
      <c r="E40" s="338"/>
      <c r="F40" s="338"/>
      <c r="G40" s="338"/>
      <c r="H40" s="338"/>
      <c r="I40" s="338"/>
      <c r="J40" s="338"/>
      <c r="K40" s="5"/>
    </row>
    <row r="41" spans="1:11">
      <c r="A41" s="5"/>
      <c r="B41" s="338"/>
      <c r="C41" s="338"/>
      <c r="D41" s="338"/>
      <c r="E41" s="338"/>
      <c r="F41" s="338"/>
      <c r="G41" s="338"/>
      <c r="H41" s="338"/>
      <c r="I41" s="338"/>
      <c r="J41" s="338"/>
      <c r="K41" s="5"/>
    </row>
    <row r="42" spans="1:11">
      <c r="A42" s="5"/>
      <c r="B42" s="338"/>
      <c r="C42" s="338"/>
      <c r="D42" s="338"/>
      <c r="E42" s="338"/>
      <c r="F42" s="338"/>
      <c r="G42" s="338"/>
      <c r="H42" s="338"/>
      <c r="I42" s="338"/>
      <c r="J42" s="338"/>
      <c r="K42" s="5"/>
    </row>
    <row r="43" spans="1:11">
      <c r="A43" s="5"/>
      <c r="B43" s="5"/>
      <c r="C43" s="5"/>
      <c r="D43" s="5"/>
      <c r="E43" s="5"/>
      <c r="F43" s="5"/>
      <c r="G43" s="5"/>
      <c r="H43" s="5"/>
      <c r="I43" s="5"/>
      <c r="J43" s="5"/>
      <c r="K43" s="5"/>
    </row>
    <row r="44" spans="1:11">
      <c r="A44" s="5"/>
      <c r="B44" s="5"/>
      <c r="C44" s="5"/>
      <c r="D44" s="5"/>
      <c r="E44" s="5"/>
      <c r="F44" s="5"/>
      <c r="G44" s="5"/>
      <c r="H44" s="5"/>
      <c r="I44" s="5"/>
      <c r="J44" s="5"/>
      <c r="K44" s="5"/>
    </row>
    <row r="45" spans="1:11" ht="60" customHeight="1">
      <c r="A45" s="6"/>
      <c r="B45" s="6"/>
      <c r="C45" s="6"/>
      <c r="D45" s="6"/>
      <c r="E45" s="6"/>
      <c r="F45" s="6"/>
      <c r="G45" s="6"/>
      <c r="H45" s="6"/>
      <c r="I45" s="6"/>
      <c r="J45" s="6"/>
      <c r="K45" s="6"/>
    </row>
  </sheetData>
  <printOptions horizontalCentered="1"/>
  <pageMargins left="0.25" right="0.25" top="0.25" bottom="0.25" header="0" footer="0"/>
  <pageSetup fitToWidth="0"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87"/>
  <sheetViews>
    <sheetView showGridLines="0" showWhiteSpace="0" zoomScale="130" zoomScaleNormal="130" workbookViewId="0">
      <selection activeCell="O14" sqref="O14"/>
    </sheetView>
  </sheetViews>
  <sheetFormatPr defaultColWidth="10.1796875" defaultRowHeight="15.5"/>
  <cols>
    <col min="1" max="1" width="2.81640625" style="33" customWidth="1"/>
    <col min="2" max="2" width="30" style="33" customWidth="1"/>
    <col min="3" max="3" width="8.81640625" style="33" customWidth="1"/>
    <col min="4" max="4" width="7.453125" style="33" customWidth="1"/>
    <col min="5" max="5" width="8.81640625" style="33" customWidth="1"/>
    <col min="6" max="6" width="7.453125" style="33" customWidth="1"/>
    <col min="7" max="7" width="8.81640625" style="33" customWidth="1"/>
    <col min="8" max="8" width="7.453125" style="33" customWidth="1"/>
    <col min="9" max="9" width="8.81640625" style="33" customWidth="1"/>
    <col min="10" max="10" width="7.453125" style="33" customWidth="1"/>
    <col min="11" max="11" width="2.81640625" style="33" customWidth="1"/>
    <col min="12" max="12" width="16.54296875" style="33" bestFit="1" customWidth="1"/>
    <col min="13" max="13" width="12.7265625" style="33" bestFit="1" customWidth="1"/>
    <col min="14" max="14" width="13.81640625" style="33" bestFit="1" customWidth="1"/>
    <col min="15" max="16384" width="10.1796875" style="33"/>
  </cols>
  <sheetData>
    <row r="1" spans="1:17" ht="62.15" customHeight="1">
      <c r="A1" s="44"/>
      <c r="B1" s="35" t="s">
        <v>201</v>
      </c>
      <c r="C1" s="44"/>
      <c r="D1" s="44"/>
      <c r="E1" s="44"/>
      <c r="F1" s="44"/>
      <c r="G1" s="44"/>
      <c r="H1" s="44"/>
      <c r="I1" s="44"/>
      <c r="J1" s="44"/>
      <c r="K1" s="44"/>
    </row>
    <row r="3" spans="1:17" s="41" customFormat="1" ht="47.15" customHeight="1">
      <c r="B3" s="127" t="s">
        <v>162</v>
      </c>
      <c r="C3" s="128" t="str">
        <f>'Detailed Calculation '!H3</f>
        <v>Service 1</v>
      </c>
      <c r="D3" s="129" t="s">
        <v>163</v>
      </c>
      <c r="E3" s="128" t="str">
        <f>'Detailed Calculation '!J3</f>
        <v>Service 2</v>
      </c>
      <c r="F3" s="129" t="s">
        <v>163</v>
      </c>
      <c r="G3" s="128" t="str">
        <f>'Detailed Calculation '!L3</f>
        <v>Service 3</v>
      </c>
      <c r="H3" s="129" t="s">
        <v>163</v>
      </c>
      <c r="I3" s="128" t="str">
        <f>'Detailed Calculation '!N3</f>
        <v>Service 4</v>
      </c>
      <c r="J3" s="61" t="s">
        <v>163</v>
      </c>
      <c r="K3" s="169"/>
      <c r="M3" s="126"/>
      <c r="N3" s="126"/>
      <c r="O3" s="126"/>
      <c r="P3" s="126"/>
      <c r="Q3" s="126"/>
    </row>
    <row r="4" spans="1:17" s="41" customFormat="1" ht="11.5">
      <c r="B4" s="130" t="s">
        <v>307</v>
      </c>
      <c r="C4" s="131"/>
      <c r="D4" s="132" t="e">
        <f>C4/C$11</f>
        <v>#DIV/0!</v>
      </c>
      <c r="E4" s="131"/>
      <c r="F4" s="132" t="e">
        <f>E4/E$11</f>
        <v>#DIV/0!</v>
      </c>
      <c r="G4" s="131"/>
      <c r="H4" s="132" t="e">
        <f>G4/G$11</f>
        <v>#DIV/0!</v>
      </c>
      <c r="I4" s="131"/>
      <c r="J4" s="132" t="e">
        <f>I4/I$11</f>
        <v>#DIV/0!</v>
      </c>
      <c r="K4" s="170"/>
      <c r="M4" s="126"/>
      <c r="N4" s="126"/>
      <c r="O4" s="126"/>
      <c r="P4" s="126"/>
      <c r="Q4" s="126"/>
    </row>
    <row r="5" spans="1:17" s="41" customFormat="1" ht="11.5">
      <c r="B5" s="130" t="s">
        <v>31</v>
      </c>
      <c r="C5" s="131" t="e">
        <f>'Detailed Calculation '!H24</f>
        <v>#DIV/0!</v>
      </c>
      <c r="D5" s="132" t="e">
        <f>C5/C$11</f>
        <v>#DIV/0!</v>
      </c>
      <c r="E5" s="131" t="e">
        <f>'Detailed Calculation '!J24</f>
        <v>#DIV/0!</v>
      </c>
      <c r="F5" s="132" t="e">
        <f>E5/E$11</f>
        <v>#DIV/0!</v>
      </c>
      <c r="G5" s="131" t="e">
        <f>'Detailed Calculation '!L24</f>
        <v>#DIV/0!</v>
      </c>
      <c r="H5" s="132" t="e">
        <f>G5/G$11</f>
        <v>#DIV/0!</v>
      </c>
      <c r="I5" s="131" t="e">
        <f>'Detailed Calculation '!N24</f>
        <v>#DIV/0!</v>
      </c>
      <c r="J5" s="132" t="e">
        <f>I5/I$11</f>
        <v>#DIV/0!</v>
      </c>
      <c r="K5" s="170"/>
      <c r="M5" s="126"/>
      <c r="N5" s="126"/>
      <c r="O5" s="126"/>
      <c r="P5" s="126"/>
      <c r="Q5" s="126"/>
    </row>
    <row r="6" spans="1:17" s="41" customFormat="1" ht="11.5">
      <c r="B6" s="130" t="s">
        <v>92</v>
      </c>
      <c r="C6" s="131" t="e">
        <f>'Detailed Calculation '!H32</f>
        <v>#DIV/0!</v>
      </c>
      <c r="D6" s="132" t="e">
        <f t="shared" ref="D6:D10" si="0">C6/C$11</f>
        <v>#DIV/0!</v>
      </c>
      <c r="E6" s="131" t="e">
        <f>'Detailed Calculation '!J32</f>
        <v>#DIV/0!</v>
      </c>
      <c r="F6" s="132" t="e">
        <f t="shared" ref="F6:F10" si="1">E6/E$11</f>
        <v>#DIV/0!</v>
      </c>
      <c r="G6" s="131" t="e">
        <f>'Detailed Calculation '!L32</f>
        <v>#DIV/0!</v>
      </c>
      <c r="H6" s="132" t="e">
        <f t="shared" ref="H6:H10" si="2">G6/G$11</f>
        <v>#DIV/0!</v>
      </c>
      <c r="I6" s="131" t="e">
        <f>'Detailed Calculation '!N32</f>
        <v>#DIV/0!</v>
      </c>
      <c r="J6" s="132" t="e">
        <f t="shared" ref="J6:J10" si="3">I6/I$11</f>
        <v>#DIV/0!</v>
      </c>
      <c r="K6" s="170"/>
      <c r="M6" s="126"/>
      <c r="N6" s="126"/>
      <c r="O6" s="126"/>
      <c r="P6" s="126"/>
      <c r="Q6" s="126"/>
    </row>
    <row r="7" spans="1:17" s="41" customFormat="1" ht="11.5">
      <c r="B7" s="130" t="s">
        <v>93</v>
      </c>
      <c r="C7" s="131" t="e">
        <f>'Detailed Calculation '!H40</f>
        <v>#DIV/0!</v>
      </c>
      <c r="D7" s="132" t="e">
        <f t="shared" si="0"/>
        <v>#DIV/0!</v>
      </c>
      <c r="E7" s="131" t="e">
        <f>'Detailed Calculation '!J40</f>
        <v>#DIV/0!</v>
      </c>
      <c r="F7" s="132" t="e">
        <f t="shared" si="1"/>
        <v>#DIV/0!</v>
      </c>
      <c r="G7" s="131" t="e">
        <f>'Detailed Calculation '!L40</f>
        <v>#DIV/0!</v>
      </c>
      <c r="H7" s="132" t="e">
        <f t="shared" si="2"/>
        <v>#DIV/0!</v>
      </c>
      <c r="I7" s="131" t="e">
        <f>'Detailed Calculation '!N40</f>
        <v>#DIV/0!</v>
      </c>
      <c r="J7" s="132" t="e">
        <f t="shared" si="3"/>
        <v>#DIV/0!</v>
      </c>
      <c r="K7" s="170"/>
      <c r="M7" s="126"/>
      <c r="N7" s="126"/>
      <c r="O7" s="126"/>
      <c r="P7" s="126"/>
      <c r="Q7" s="126"/>
    </row>
    <row r="8" spans="1:17" s="41" customFormat="1" ht="11.5">
      <c r="B8" s="130" t="s">
        <v>44</v>
      </c>
      <c r="C8" s="131" t="e">
        <f>'Detailed Calculation '!H48</f>
        <v>#DIV/0!</v>
      </c>
      <c r="D8" s="132" t="e">
        <f t="shared" si="0"/>
        <v>#DIV/0!</v>
      </c>
      <c r="E8" s="131" t="e">
        <f>'Detailed Calculation '!J48</f>
        <v>#DIV/0!</v>
      </c>
      <c r="F8" s="132" t="e">
        <f t="shared" si="1"/>
        <v>#DIV/0!</v>
      </c>
      <c r="G8" s="131" t="e">
        <f>'Detailed Calculation '!L48</f>
        <v>#DIV/0!</v>
      </c>
      <c r="H8" s="132" t="e">
        <f t="shared" si="2"/>
        <v>#DIV/0!</v>
      </c>
      <c r="I8" s="131" t="e">
        <f>'Detailed Calculation '!N48</f>
        <v>#DIV/0!</v>
      </c>
      <c r="J8" s="132" t="e">
        <f t="shared" si="3"/>
        <v>#DIV/0!</v>
      </c>
      <c r="K8" s="170"/>
      <c r="M8" s="126"/>
      <c r="N8" s="126"/>
      <c r="O8" s="126"/>
      <c r="P8" s="126"/>
      <c r="Q8" s="126"/>
    </row>
    <row r="9" spans="1:17" s="41" customFormat="1" ht="11.5">
      <c r="B9" s="130" t="s">
        <v>47</v>
      </c>
      <c r="C9" s="131" t="e">
        <f>'Detailed Calculation '!H57</f>
        <v>#DIV/0!</v>
      </c>
      <c r="D9" s="132" t="e">
        <f t="shared" si="0"/>
        <v>#DIV/0!</v>
      </c>
      <c r="E9" s="131" t="e">
        <f>'Detailed Calculation '!J57</f>
        <v>#DIV/0!</v>
      </c>
      <c r="F9" s="132" t="e">
        <f t="shared" si="1"/>
        <v>#DIV/0!</v>
      </c>
      <c r="G9" s="131" t="e">
        <f>'Detailed Calculation '!L57</f>
        <v>#DIV/0!</v>
      </c>
      <c r="H9" s="132" t="e">
        <f t="shared" si="2"/>
        <v>#DIV/0!</v>
      </c>
      <c r="I9" s="131" t="e">
        <f>'Detailed Calculation '!N57</f>
        <v>#DIV/0!</v>
      </c>
      <c r="J9" s="132" t="e">
        <f t="shared" si="3"/>
        <v>#DIV/0!</v>
      </c>
      <c r="K9" s="170"/>
      <c r="M9" s="126"/>
      <c r="N9" s="126"/>
      <c r="O9" s="126"/>
      <c r="P9" s="126"/>
      <c r="Q9" s="126"/>
    </row>
    <row r="10" spans="1:17" s="41" customFormat="1" ht="11.5">
      <c r="B10" s="130" t="s">
        <v>48</v>
      </c>
      <c r="C10" s="133" t="e">
        <f>'Detailed Calculation '!H65</f>
        <v>#DIV/0!</v>
      </c>
      <c r="D10" s="132" t="e">
        <f t="shared" si="0"/>
        <v>#DIV/0!</v>
      </c>
      <c r="E10" s="133" t="e">
        <f>'Detailed Calculation '!J65</f>
        <v>#DIV/0!</v>
      </c>
      <c r="F10" s="132" t="e">
        <f t="shared" si="1"/>
        <v>#DIV/0!</v>
      </c>
      <c r="G10" s="133" t="e">
        <f>'Detailed Calculation '!L65</f>
        <v>#DIV/0!</v>
      </c>
      <c r="H10" s="132" t="e">
        <f t="shared" si="2"/>
        <v>#DIV/0!</v>
      </c>
      <c r="I10" s="133" t="e">
        <f>'Detailed Calculation '!N65</f>
        <v>#DIV/0!</v>
      </c>
      <c r="J10" s="132" t="e">
        <f t="shared" si="3"/>
        <v>#DIV/0!</v>
      </c>
      <c r="K10" s="37"/>
      <c r="M10" s="126"/>
      <c r="N10" s="126"/>
      <c r="O10" s="126"/>
      <c r="P10" s="126"/>
      <c r="Q10" s="126"/>
    </row>
    <row r="11" spans="1:17" s="41" customFormat="1" ht="11.5">
      <c r="B11" s="134" t="s">
        <v>50</v>
      </c>
      <c r="C11" s="135" t="e">
        <f>SUM(C5:C10)</f>
        <v>#DIV/0!</v>
      </c>
      <c r="D11" s="136" t="e">
        <f t="shared" ref="D11" si="4">SUM(D5:D10)</f>
        <v>#DIV/0!</v>
      </c>
      <c r="E11" s="135" t="e">
        <f>SUM(E5:E10)</f>
        <v>#DIV/0!</v>
      </c>
      <c r="F11" s="136" t="e">
        <f t="shared" ref="F11" si="5">SUM(F5:F10)</f>
        <v>#DIV/0!</v>
      </c>
      <c r="G11" s="135" t="e">
        <f>SUM(G5:G10)</f>
        <v>#DIV/0!</v>
      </c>
      <c r="H11" s="136" t="e">
        <f t="shared" ref="H11" si="6">SUM(H5:H10)</f>
        <v>#DIV/0!</v>
      </c>
      <c r="I11" s="135" t="e">
        <f>SUM(I5:I10)</f>
        <v>#DIV/0!</v>
      </c>
      <c r="J11" s="136" t="e">
        <f t="shared" ref="J11" si="7">SUM(J5:J10)</f>
        <v>#DIV/0!</v>
      </c>
      <c r="K11" s="37"/>
      <c r="M11" s="126"/>
      <c r="N11" s="126"/>
      <c r="O11" s="126"/>
      <c r="P11" s="126"/>
      <c r="Q11" s="126"/>
    </row>
    <row r="12" spans="1:17" s="41" customFormat="1" ht="11.5">
      <c r="B12" s="125" t="s">
        <v>51</v>
      </c>
      <c r="C12" s="137">
        <f>'Detailed Calculation '!H71</f>
        <v>0</v>
      </c>
      <c r="D12" s="138" t="e">
        <f>C12/C$11</f>
        <v>#DIV/0!</v>
      </c>
      <c r="E12" s="137">
        <f>'Detailed Calculation '!J71</f>
        <v>0</v>
      </c>
      <c r="F12" s="138" t="e">
        <f>E12/E$11</f>
        <v>#DIV/0!</v>
      </c>
      <c r="G12" s="137">
        <f>'Detailed Calculation '!L71</f>
        <v>0</v>
      </c>
      <c r="H12" s="138" t="e">
        <f>G12/G$11</f>
        <v>#DIV/0!</v>
      </c>
      <c r="I12" s="137">
        <f>'Detailed Calculation '!N71</f>
        <v>0</v>
      </c>
      <c r="J12" s="138" t="e">
        <f>I12/I$11</f>
        <v>#DIV/0!</v>
      </c>
      <c r="K12" s="37"/>
      <c r="M12" s="126"/>
      <c r="N12" s="126"/>
      <c r="O12" s="126"/>
      <c r="P12" s="126"/>
      <c r="Q12" s="126"/>
    </row>
    <row r="13" spans="1:17" s="41" customFormat="1" ht="11.5">
      <c r="B13" s="125" t="s">
        <v>52</v>
      </c>
      <c r="C13" s="137">
        <f>'Detailed Calculation '!H72</f>
        <v>0</v>
      </c>
      <c r="D13" s="138" t="e">
        <f t="shared" ref="D13:D14" si="8">C13/C$11</f>
        <v>#DIV/0!</v>
      </c>
      <c r="E13" s="137">
        <f>'Detailed Calculation '!J72</f>
        <v>0</v>
      </c>
      <c r="F13" s="138" t="e">
        <f t="shared" ref="F13:F14" si="9">E13/E$11</f>
        <v>#DIV/0!</v>
      </c>
      <c r="G13" s="137">
        <f>'Detailed Calculation '!L72</f>
        <v>0</v>
      </c>
      <c r="H13" s="138" t="e">
        <f t="shared" ref="H13:H14" si="10">G13/G$11</f>
        <v>#DIV/0!</v>
      </c>
      <c r="I13" s="137">
        <f>'Detailed Calculation '!N72</f>
        <v>0</v>
      </c>
      <c r="J13" s="138" t="e">
        <f t="shared" ref="J13:J14" si="11">I13/I$11</f>
        <v>#DIV/0!</v>
      </c>
      <c r="K13" s="37"/>
      <c r="M13" s="126"/>
      <c r="N13" s="126"/>
      <c r="O13" s="126"/>
      <c r="P13" s="126"/>
      <c r="Q13" s="126"/>
    </row>
    <row r="14" spans="1:17" s="41" customFormat="1" ht="11.5">
      <c r="B14" s="125" t="s">
        <v>53</v>
      </c>
      <c r="C14" s="137">
        <f>'Detailed Calculation '!H73</f>
        <v>0</v>
      </c>
      <c r="D14" s="138" t="e">
        <f t="shared" si="8"/>
        <v>#DIV/0!</v>
      </c>
      <c r="E14" s="137">
        <f>'Detailed Calculation '!J73</f>
        <v>0</v>
      </c>
      <c r="F14" s="138" t="e">
        <f t="shared" si="9"/>
        <v>#DIV/0!</v>
      </c>
      <c r="G14" s="137">
        <f>'Detailed Calculation '!L73</f>
        <v>0</v>
      </c>
      <c r="H14" s="138" t="e">
        <f t="shared" si="10"/>
        <v>#DIV/0!</v>
      </c>
      <c r="I14" s="137">
        <f>'Detailed Calculation '!N73</f>
        <v>0</v>
      </c>
      <c r="J14" s="138" t="e">
        <f t="shared" si="11"/>
        <v>#DIV/0!</v>
      </c>
      <c r="K14" s="37"/>
      <c r="M14" s="126"/>
      <c r="N14" s="126"/>
      <c r="O14" s="126"/>
      <c r="P14" s="126"/>
      <c r="Q14" s="126"/>
    </row>
    <row r="15" spans="1:17" s="41" customFormat="1" ht="11.5">
      <c r="B15" s="139" t="s">
        <v>197</v>
      </c>
      <c r="C15" s="114" t="e">
        <f>C11+C12+C13+C14</f>
        <v>#DIV/0!</v>
      </c>
      <c r="D15" s="103"/>
      <c r="E15" s="114" t="e">
        <f>E11+E12+E13+E14</f>
        <v>#DIV/0!</v>
      </c>
      <c r="F15" s="103"/>
      <c r="G15" s="114" t="e">
        <f>G11+G12+G13+G14</f>
        <v>#DIV/0!</v>
      </c>
      <c r="H15" s="103"/>
      <c r="I15" s="114" t="e">
        <f>I11+I12+I13+I14</f>
        <v>#DIV/0!</v>
      </c>
      <c r="J15" s="103"/>
      <c r="K15" s="37"/>
      <c r="M15" s="126"/>
      <c r="N15" s="126"/>
      <c r="O15" s="126"/>
      <c r="P15" s="126"/>
      <c r="Q15" s="126"/>
    </row>
    <row r="16" spans="1:17" s="41" customFormat="1" ht="11.5">
      <c r="B16" s="139" t="s">
        <v>305</v>
      </c>
      <c r="C16" s="114">
        <f>'Detailed Calculation '!H76</f>
        <v>0</v>
      </c>
      <c r="D16" s="103"/>
      <c r="E16" s="114">
        <f>'Detailed Calculation '!J76</f>
        <v>0</v>
      </c>
      <c r="F16" s="103"/>
      <c r="G16" s="114">
        <f>'Detailed Calculation '!L76</f>
        <v>0</v>
      </c>
      <c r="H16" s="103"/>
      <c r="I16" s="114">
        <f>'Detailed Calculation '!N76</f>
        <v>0</v>
      </c>
      <c r="J16" s="103"/>
      <c r="K16" s="37"/>
      <c r="M16" s="126"/>
      <c r="N16" s="126"/>
      <c r="O16" s="126"/>
      <c r="P16" s="126"/>
      <c r="Q16" s="126"/>
    </row>
    <row r="17" spans="1:17" s="41" customFormat="1" ht="11.5">
      <c r="A17" s="144"/>
      <c r="B17" s="144"/>
      <c r="C17" s="144"/>
      <c r="D17" s="144"/>
      <c r="E17" s="144"/>
      <c r="F17" s="144"/>
      <c r="G17" s="144"/>
      <c r="H17" s="144"/>
      <c r="I17" s="144"/>
      <c r="J17" s="144"/>
      <c r="K17" s="144"/>
      <c r="M17" s="126"/>
      <c r="N17" s="126"/>
      <c r="O17" s="126"/>
      <c r="P17" s="126"/>
      <c r="Q17" s="126"/>
    </row>
    <row r="18" spans="1:17" s="41" customFormat="1" ht="11.5">
      <c r="B18" s="141" t="s">
        <v>160</v>
      </c>
      <c r="C18" s="142" t="e">
        <f>'Detailed Calculation '!H86</f>
        <v>#DIV/0!</v>
      </c>
      <c r="D18" s="143"/>
      <c r="E18" s="142" t="e">
        <f>'Detailed Calculation '!J86</f>
        <v>#DIV/0!</v>
      </c>
      <c r="F18" s="143"/>
      <c r="G18" s="142" t="e">
        <f>'Detailed Calculation '!L86</f>
        <v>#DIV/0!</v>
      </c>
      <c r="H18" s="143"/>
      <c r="I18" s="142" t="e">
        <f>'Detailed Calculation '!N86</f>
        <v>#DIV/0!</v>
      </c>
      <c r="J18" s="143"/>
      <c r="K18" s="170"/>
      <c r="M18" s="126"/>
      <c r="N18" s="126"/>
      <c r="O18" s="126"/>
      <c r="P18" s="126"/>
      <c r="Q18" s="126"/>
    </row>
    <row r="19" spans="1:17" s="41" customFormat="1" ht="11.5">
      <c r="B19" s="145" t="s">
        <v>161</v>
      </c>
      <c r="C19" s="146" t="e">
        <f>C11+C18</f>
        <v>#DIV/0!</v>
      </c>
      <c r="D19" s="143"/>
      <c r="E19" s="146" t="e">
        <f>E11+E18</f>
        <v>#DIV/0!</v>
      </c>
      <c r="F19" s="143"/>
      <c r="G19" s="146" t="e">
        <f>G11+G18</f>
        <v>#DIV/0!</v>
      </c>
      <c r="H19" s="143"/>
      <c r="I19" s="146" t="e">
        <f>I11+I18</f>
        <v>#DIV/0!</v>
      </c>
      <c r="J19" s="143"/>
      <c r="K19" s="37"/>
      <c r="M19" s="126"/>
      <c r="N19" s="126"/>
      <c r="O19" s="126"/>
      <c r="P19" s="126"/>
      <c r="Q19" s="126"/>
    </row>
    <row r="20" spans="1:17" s="41" customFormat="1" ht="11.5">
      <c r="B20" s="147" t="s">
        <v>198</v>
      </c>
      <c r="C20" s="148">
        <f>'Detailed Calculation '!H94</f>
        <v>0</v>
      </c>
      <c r="D20" s="148"/>
      <c r="E20" s="148">
        <f>'Detailed Calculation '!J94</f>
        <v>0</v>
      </c>
      <c r="F20" s="148"/>
      <c r="G20" s="148">
        <f>'Detailed Calculation '!L94</f>
        <v>0</v>
      </c>
      <c r="H20" s="148"/>
      <c r="I20" s="148">
        <f>'Detailed Calculation '!N94</f>
        <v>0</v>
      </c>
      <c r="J20" s="148"/>
      <c r="K20" s="37"/>
      <c r="M20" s="126"/>
      <c r="N20" s="126"/>
      <c r="O20" s="126"/>
      <c r="P20" s="126"/>
      <c r="Q20" s="126"/>
    </row>
    <row r="21" spans="1:17" s="41" customFormat="1" ht="11.5">
      <c r="B21" s="141" t="s">
        <v>97</v>
      </c>
      <c r="C21" s="142">
        <f>C20*0.13</f>
        <v>0</v>
      </c>
      <c r="D21" s="143"/>
      <c r="E21" s="142">
        <f>E20*0.13</f>
        <v>0</v>
      </c>
      <c r="F21" s="143"/>
      <c r="G21" s="142">
        <f>G20*0.13</f>
        <v>0</v>
      </c>
      <c r="H21" s="143"/>
      <c r="I21" s="142">
        <f>I20*0.13</f>
        <v>0</v>
      </c>
      <c r="J21" s="143"/>
      <c r="K21" s="37"/>
      <c r="M21" s="126"/>
      <c r="N21" s="126"/>
      <c r="O21" s="126"/>
      <c r="P21" s="126"/>
      <c r="Q21" s="126"/>
    </row>
    <row r="22" spans="1:17" s="41" customFormat="1" ht="11.5">
      <c r="B22" s="149" t="s">
        <v>98</v>
      </c>
      <c r="C22" s="150">
        <f>C20-C21</f>
        <v>0</v>
      </c>
      <c r="D22" s="151"/>
      <c r="E22" s="150">
        <f>E20-E21</f>
        <v>0</v>
      </c>
      <c r="F22" s="151"/>
      <c r="G22" s="150">
        <f>G20-G21</f>
        <v>0</v>
      </c>
      <c r="H22" s="151"/>
      <c r="I22" s="150">
        <f>I20-I21</f>
        <v>0</v>
      </c>
      <c r="J22" s="151"/>
      <c r="K22" s="37"/>
      <c r="M22" s="126"/>
      <c r="N22" s="126"/>
      <c r="O22" s="126"/>
      <c r="P22" s="126"/>
      <c r="Q22" s="126"/>
    </row>
    <row r="23" spans="1:17" s="41" customFormat="1" ht="11.5">
      <c r="B23" s="149" t="s">
        <v>196</v>
      </c>
      <c r="C23" s="150" t="e">
        <f>C22-C19</f>
        <v>#DIV/0!</v>
      </c>
      <c r="D23" s="151"/>
      <c r="E23" s="150" t="e">
        <f>E22-E19</f>
        <v>#DIV/0!</v>
      </c>
      <c r="F23" s="151"/>
      <c r="G23" s="150" t="e">
        <f>G22-G19</f>
        <v>#DIV/0!</v>
      </c>
      <c r="H23" s="151"/>
      <c r="I23" s="150" t="e">
        <f>I22-I19</f>
        <v>#DIV/0!</v>
      </c>
      <c r="J23" s="151"/>
      <c r="K23" s="37"/>
      <c r="M23" s="126"/>
      <c r="N23" s="126"/>
      <c r="O23" s="126"/>
      <c r="P23" s="126"/>
      <c r="Q23" s="126"/>
    </row>
    <row r="24" spans="1:17" s="41" customFormat="1" ht="11.5">
      <c r="B24" s="147" t="s">
        <v>198</v>
      </c>
      <c r="C24" s="148">
        <f>'Detailed Calculation '!H94</f>
        <v>0</v>
      </c>
      <c r="D24" s="148"/>
      <c r="E24" s="148">
        <f>'Detailed Calculation '!J94</f>
        <v>0</v>
      </c>
      <c r="F24" s="148"/>
      <c r="G24" s="148">
        <f>'Detailed Calculation '!L94</f>
        <v>0</v>
      </c>
      <c r="H24" s="148"/>
      <c r="I24" s="148">
        <f>'Detailed Calculation '!N94</f>
        <v>0</v>
      </c>
      <c r="J24" s="148"/>
      <c r="K24" s="37"/>
      <c r="M24" s="126"/>
      <c r="N24" s="126"/>
      <c r="O24" s="126"/>
      <c r="P24" s="126"/>
      <c r="Q24" s="126"/>
    </row>
    <row r="25" spans="1:17" s="41" customFormat="1" ht="11.5">
      <c r="B25" s="141" t="s">
        <v>97</v>
      </c>
      <c r="C25" s="142">
        <f>C24*0.13</f>
        <v>0</v>
      </c>
      <c r="D25" s="143"/>
      <c r="E25" s="142">
        <f>E24*0.13</f>
        <v>0</v>
      </c>
      <c r="F25" s="143"/>
      <c r="G25" s="142">
        <f>G24*0.13</f>
        <v>0</v>
      </c>
      <c r="H25" s="143"/>
      <c r="I25" s="142">
        <f>I24*0.13</f>
        <v>0</v>
      </c>
      <c r="J25" s="143"/>
      <c r="K25" s="37"/>
      <c r="M25" s="126"/>
      <c r="N25" s="126"/>
      <c r="O25" s="126"/>
      <c r="P25" s="126"/>
      <c r="Q25" s="126"/>
    </row>
    <row r="26" spans="1:17" s="41" customFormat="1" ht="11.5">
      <c r="B26" s="149" t="s">
        <v>98</v>
      </c>
      <c r="C26" s="150">
        <f>C24-C25</f>
        <v>0</v>
      </c>
      <c r="D26" s="151"/>
      <c r="E26" s="150">
        <f>E24-E25</f>
        <v>0</v>
      </c>
      <c r="F26" s="151"/>
      <c r="G26" s="150">
        <f>G24-G25</f>
        <v>0</v>
      </c>
      <c r="H26" s="151"/>
      <c r="I26" s="150">
        <f>I24-I25</f>
        <v>0</v>
      </c>
      <c r="J26" s="151"/>
      <c r="K26" s="37"/>
      <c r="M26" s="126"/>
      <c r="N26" s="126"/>
      <c r="O26" s="126"/>
      <c r="P26" s="126"/>
      <c r="Q26" s="126"/>
    </row>
    <row r="27" spans="1:17" s="41" customFormat="1" ht="11.5">
      <c r="B27" s="149" t="s">
        <v>196</v>
      </c>
      <c r="C27" s="150" t="e">
        <f>C26-C19</f>
        <v>#DIV/0!</v>
      </c>
      <c r="D27" s="151"/>
      <c r="E27" s="150" t="e">
        <f>E26-E19</f>
        <v>#DIV/0!</v>
      </c>
      <c r="F27" s="151"/>
      <c r="G27" s="150" t="e">
        <f>G26-G19</f>
        <v>#DIV/0!</v>
      </c>
      <c r="H27" s="151"/>
      <c r="I27" s="150" t="e">
        <f>I26-I19</f>
        <v>#DIV/0!</v>
      </c>
      <c r="J27" s="151"/>
      <c r="K27" s="37"/>
      <c r="M27" s="126"/>
      <c r="N27" s="126"/>
      <c r="O27" s="126"/>
      <c r="P27" s="126"/>
      <c r="Q27" s="126"/>
    </row>
    <row r="28" spans="1:17" s="41" customFormat="1" ht="11.5">
      <c r="A28" s="144"/>
      <c r="B28" s="144"/>
      <c r="C28" s="144"/>
      <c r="D28" s="144"/>
      <c r="E28" s="144"/>
      <c r="F28" s="144"/>
      <c r="G28" s="144"/>
      <c r="H28" s="144"/>
      <c r="I28" s="144"/>
      <c r="J28" s="144"/>
      <c r="K28" s="144"/>
      <c r="M28" s="126"/>
      <c r="N28" s="126"/>
      <c r="O28" s="126"/>
      <c r="P28" s="126"/>
      <c r="Q28" s="126"/>
    </row>
    <row r="29" spans="1:17" s="41" customFormat="1" ht="11.5">
      <c r="B29" s="141" t="s">
        <v>94</v>
      </c>
      <c r="C29" s="372">
        <f>'Detailed Calculation '!H4</f>
        <v>0</v>
      </c>
      <c r="D29" s="145"/>
      <c r="E29" s="372">
        <f>'Detailed Calculation '!J4</f>
        <v>0</v>
      </c>
      <c r="F29" s="145"/>
      <c r="G29" s="372">
        <f>'Detailed Calculation '!L4</f>
        <v>0</v>
      </c>
      <c r="H29" s="145"/>
      <c r="I29" s="372">
        <f>'Detailed Calculation '!N4</f>
        <v>0</v>
      </c>
      <c r="J29" s="143"/>
      <c r="K29" s="37"/>
      <c r="M29" s="126"/>
      <c r="N29" s="126"/>
      <c r="O29" s="126"/>
      <c r="P29" s="126"/>
      <c r="Q29" s="126"/>
    </row>
    <row r="30" spans="1:17" s="41" customFormat="1" ht="11.5">
      <c r="A30" s="144"/>
      <c r="B30" s="144"/>
      <c r="C30" s="144"/>
      <c r="D30" s="144"/>
      <c r="E30" s="144"/>
      <c r="F30" s="144"/>
      <c r="G30" s="144"/>
      <c r="H30" s="144"/>
      <c r="I30" s="144"/>
      <c r="J30" s="144"/>
      <c r="K30" s="144"/>
      <c r="M30" s="126"/>
      <c r="N30" s="126"/>
      <c r="O30" s="126"/>
      <c r="P30" s="126"/>
      <c r="Q30" s="126"/>
    </row>
    <row r="31" spans="1:17" s="41" customFormat="1" ht="11.5">
      <c r="A31" s="144"/>
      <c r="B31" s="144"/>
      <c r="C31" s="144"/>
      <c r="D31" s="144"/>
      <c r="E31" s="144"/>
      <c r="F31" s="144"/>
      <c r="G31" s="144"/>
      <c r="H31" s="144"/>
      <c r="I31" s="144"/>
      <c r="J31" s="144"/>
      <c r="K31" s="144"/>
      <c r="M31" s="126"/>
      <c r="N31" s="126"/>
      <c r="O31" s="126"/>
      <c r="P31" s="126"/>
      <c r="Q31" s="126"/>
    </row>
    <row r="32" spans="1:17" s="41" customFormat="1" ht="11.5">
      <c r="A32" s="144"/>
      <c r="B32" s="144"/>
      <c r="C32" s="144"/>
      <c r="D32" s="144"/>
      <c r="E32" s="144"/>
      <c r="F32" s="144"/>
      <c r="G32" s="144"/>
      <c r="H32" s="144"/>
      <c r="I32" s="144"/>
      <c r="J32" s="144"/>
      <c r="K32" s="144"/>
      <c r="M32" s="126"/>
      <c r="N32" s="126"/>
      <c r="O32" s="126"/>
      <c r="P32" s="126"/>
      <c r="Q32" s="126"/>
    </row>
    <row r="33" spans="1:17" s="41" customFormat="1" ht="11.5">
      <c r="A33" s="144"/>
      <c r="B33" s="144"/>
      <c r="C33" s="144"/>
      <c r="D33" s="144"/>
      <c r="E33" s="144"/>
      <c r="F33" s="144"/>
      <c r="G33" s="144"/>
      <c r="H33" s="144"/>
      <c r="I33" s="144"/>
      <c r="J33" s="144"/>
      <c r="K33" s="144"/>
      <c r="M33" s="126"/>
      <c r="N33" s="126"/>
      <c r="O33" s="126"/>
      <c r="P33" s="126"/>
      <c r="Q33" s="126"/>
    </row>
    <row r="34" spans="1:17" s="41" customFormat="1" ht="11.5">
      <c r="A34" s="144"/>
      <c r="B34" s="144"/>
      <c r="C34" s="144"/>
      <c r="D34" s="144"/>
      <c r="E34" s="144"/>
      <c r="F34" s="144"/>
      <c r="G34" s="144"/>
      <c r="H34" s="144"/>
      <c r="I34" s="144"/>
      <c r="J34" s="144"/>
      <c r="K34" s="144"/>
      <c r="M34" s="126"/>
      <c r="N34" s="126"/>
      <c r="O34" s="126"/>
      <c r="P34" s="126"/>
      <c r="Q34" s="126"/>
    </row>
    <row r="35" spans="1:17" s="41" customFormat="1" ht="11.5">
      <c r="A35" s="144"/>
      <c r="B35" s="144"/>
      <c r="C35" s="144"/>
      <c r="D35" s="144"/>
      <c r="E35" s="144"/>
      <c r="F35" s="144"/>
      <c r="G35" s="144"/>
      <c r="H35" s="144"/>
      <c r="I35" s="144"/>
      <c r="J35" s="144"/>
      <c r="K35" s="144"/>
      <c r="M35" s="126"/>
      <c r="N35" s="126"/>
      <c r="O35" s="126"/>
      <c r="P35" s="126"/>
      <c r="Q35" s="126"/>
    </row>
    <row r="36" spans="1:17" s="41" customFormat="1" ht="11.5">
      <c r="A36" s="144"/>
      <c r="B36" s="144"/>
      <c r="C36" s="144"/>
      <c r="D36" s="144"/>
      <c r="E36" s="144"/>
      <c r="F36" s="144"/>
      <c r="G36" s="144"/>
      <c r="H36" s="144"/>
      <c r="I36" s="144"/>
      <c r="J36" s="144"/>
      <c r="K36" s="144"/>
      <c r="M36" s="126"/>
      <c r="N36" s="126"/>
      <c r="O36" s="126"/>
      <c r="P36" s="126"/>
      <c r="Q36" s="126"/>
    </row>
    <row r="37" spans="1:17" s="41" customFormat="1" ht="11.5">
      <c r="A37" s="144"/>
      <c r="B37" s="144"/>
      <c r="C37" s="144"/>
      <c r="D37" s="144"/>
      <c r="E37" s="144"/>
      <c r="F37" s="144"/>
      <c r="G37" s="144"/>
      <c r="H37" s="144"/>
      <c r="I37" s="144"/>
      <c r="J37" s="144"/>
      <c r="K37" s="144"/>
      <c r="M37" s="126"/>
      <c r="N37" s="126"/>
      <c r="O37" s="126"/>
      <c r="P37" s="126"/>
      <c r="Q37" s="126"/>
    </row>
    <row r="38" spans="1:17" s="41" customFormat="1" ht="11.5">
      <c r="A38" s="144"/>
      <c r="B38" s="144"/>
      <c r="C38" s="144"/>
      <c r="D38" s="144"/>
      <c r="E38" s="144"/>
      <c r="F38" s="144"/>
      <c r="G38" s="144"/>
      <c r="H38" s="144"/>
      <c r="I38" s="144"/>
      <c r="J38" s="144"/>
      <c r="K38" s="144"/>
      <c r="M38" s="126"/>
      <c r="N38" s="126"/>
      <c r="O38" s="126"/>
      <c r="P38" s="126"/>
      <c r="Q38" s="126"/>
    </row>
    <row r="39" spans="1:17" s="41" customFormat="1" ht="11.5">
      <c r="A39" s="144"/>
      <c r="B39" s="144"/>
      <c r="C39" s="144"/>
      <c r="D39" s="144"/>
      <c r="E39" s="144"/>
      <c r="F39" s="144"/>
      <c r="G39" s="144"/>
      <c r="H39" s="144"/>
      <c r="I39" s="144"/>
      <c r="J39" s="144"/>
      <c r="K39" s="144"/>
      <c r="M39" s="126"/>
      <c r="N39" s="126"/>
      <c r="O39" s="126"/>
      <c r="P39" s="126"/>
      <c r="Q39" s="126"/>
    </row>
    <row r="40" spans="1:17" s="41" customFormat="1" ht="11.5">
      <c r="A40" s="144"/>
      <c r="B40" s="144"/>
      <c r="C40" s="144"/>
      <c r="D40" s="144"/>
      <c r="E40" s="144"/>
      <c r="F40" s="144"/>
      <c r="G40" s="144"/>
      <c r="H40" s="144"/>
      <c r="I40" s="144"/>
      <c r="J40" s="144"/>
      <c r="K40" s="144"/>
      <c r="M40" s="126"/>
      <c r="N40" s="126"/>
      <c r="O40" s="126"/>
      <c r="P40" s="126"/>
      <c r="Q40" s="126"/>
    </row>
    <row r="41" spans="1:17" s="41" customFormat="1" ht="11.5">
      <c r="A41" s="144"/>
      <c r="B41" s="144"/>
      <c r="C41" s="144"/>
      <c r="D41" s="144"/>
      <c r="E41" s="144"/>
      <c r="F41" s="144"/>
      <c r="G41" s="144"/>
      <c r="H41" s="144"/>
      <c r="I41" s="144"/>
      <c r="J41" s="144"/>
      <c r="K41" s="144"/>
      <c r="M41" s="126"/>
      <c r="N41" s="126"/>
      <c r="O41" s="126"/>
      <c r="P41" s="126"/>
      <c r="Q41" s="126"/>
    </row>
    <row r="42" spans="1:17" s="41" customFormat="1" ht="11.5">
      <c r="A42" s="144"/>
      <c r="B42" s="144"/>
      <c r="C42" s="144"/>
      <c r="D42" s="144"/>
      <c r="E42" s="144"/>
      <c r="F42" s="144"/>
      <c r="G42" s="144"/>
      <c r="H42" s="144"/>
      <c r="I42" s="144"/>
      <c r="J42" s="144"/>
      <c r="K42" s="144"/>
      <c r="M42" s="126"/>
      <c r="N42" s="126"/>
      <c r="O42" s="126"/>
      <c r="P42" s="126"/>
      <c r="Q42" s="126"/>
    </row>
    <row r="43" spans="1:17" s="41" customFormat="1" ht="11.5">
      <c r="A43" s="144"/>
      <c r="B43" s="144"/>
      <c r="C43" s="144"/>
      <c r="D43" s="144"/>
      <c r="E43" s="144"/>
      <c r="F43" s="144"/>
      <c r="G43" s="144"/>
      <c r="H43" s="144"/>
      <c r="I43" s="144"/>
      <c r="J43" s="144"/>
      <c r="K43" s="144"/>
      <c r="M43" s="126"/>
      <c r="N43" s="126"/>
      <c r="O43" s="126"/>
      <c r="P43" s="126"/>
      <c r="Q43" s="126"/>
    </row>
    <row r="44" spans="1:17" s="41" customFormat="1" ht="11.5">
      <c r="A44" s="144"/>
      <c r="B44" s="144"/>
      <c r="C44" s="144"/>
      <c r="D44" s="144"/>
      <c r="E44" s="144"/>
      <c r="F44" s="144"/>
      <c r="G44" s="144"/>
      <c r="H44" s="144"/>
      <c r="I44" s="144"/>
      <c r="J44" s="144"/>
      <c r="K44" s="144"/>
      <c r="M44" s="126"/>
      <c r="N44" s="126"/>
      <c r="O44" s="126"/>
      <c r="P44" s="126"/>
      <c r="Q44" s="126"/>
    </row>
    <row r="45" spans="1:17" s="41" customFormat="1" ht="11.5">
      <c r="B45" s="152"/>
      <c r="C45" s="369"/>
      <c r="D45" s="144"/>
      <c r="E45" s="369"/>
      <c r="F45" s="144"/>
      <c r="G45" s="369"/>
      <c r="H45" s="144"/>
      <c r="I45" s="369"/>
      <c r="J45" s="144"/>
      <c r="K45" s="37"/>
    </row>
    <row r="46" spans="1:17" s="41" customFormat="1" ht="11.5">
      <c r="B46" s="152"/>
      <c r="C46" s="369"/>
      <c r="D46" s="144"/>
      <c r="E46" s="369"/>
      <c r="F46" s="144"/>
      <c r="G46" s="369"/>
      <c r="H46" s="144"/>
      <c r="I46" s="369"/>
      <c r="J46" s="144"/>
      <c r="K46" s="37"/>
    </row>
    <row r="47" spans="1:17" s="41" customFormat="1" ht="11.5">
      <c r="B47" s="152"/>
      <c r="C47" s="369"/>
      <c r="D47" s="144"/>
      <c r="E47" s="369"/>
      <c r="F47" s="144"/>
      <c r="G47" s="369"/>
      <c r="H47" s="144"/>
      <c r="I47" s="369"/>
      <c r="J47" s="144"/>
      <c r="K47" s="37"/>
    </row>
    <row r="48" spans="1:17" s="41" customFormat="1" ht="11.5">
      <c r="B48" s="152"/>
      <c r="C48" s="369"/>
      <c r="D48" s="144"/>
      <c r="E48" s="369"/>
      <c r="F48" s="144"/>
      <c r="G48" s="369"/>
      <c r="H48" s="144"/>
      <c r="I48" s="369"/>
      <c r="J48" s="144"/>
      <c r="K48" s="37"/>
    </row>
    <row r="49" spans="1:17" s="41" customFormat="1" ht="11.5">
      <c r="B49" s="152"/>
      <c r="C49" s="369"/>
      <c r="D49" s="144"/>
      <c r="E49" s="369"/>
      <c r="F49" s="144"/>
      <c r="G49" s="369"/>
      <c r="H49" s="144"/>
      <c r="I49" s="369"/>
      <c r="J49" s="144"/>
      <c r="K49" s="37"/>
    </row>
    <row r="50" spans="1:17" s="41" customFormat="1" ht="11.5">
      <c r="B50" s="152"/>
      <c r="C50" s="369"/>
      <c r="D50" s="144"/>
      <c r="E50" s="369"/>
      <c r="F50" s="144"/>
      <c r="G50" s="369"/>
      <c r="H50" s="144"/>
      <c r="I50" s="369"/>
      <c r="J50" s="144"/>
      <c r="K50" s="37"/>
    </row>
    <row r="51" spans="1:17" s="41" customFormat="1" ht="11.5">
      <c r="B51" s="38"/>
      <c r="C51" s="39"/>
      <c r="D51" s="40"/>
      <c r="E51" s="39"/>
      <c r="F51" s="40"/>
      <c r="G51" s="39"/>
      <c r="H51" s="40"/>
      <c r="I51" s="39"/>
      <c r="J51" s="40"/>
      <c r="K51" s="37"/>
      <c r="M51" s="126"/>
      <c r="N51" s="126"/>
      <c r="O51" s="126"/>
      <c r="P51" s="126"/>
      <c r="Q51" s="126"/>
    </row>
    <row r="52" spans="1:17" s="41" customFormat="1" ht="11.5">
      <c r="B52" s="38"/>
      <c r="C52" s="39"/>
      <c r="D52" s="40"/>
      <c r="E52" s="39"/>
      <c r="F52" s="40"/>
      <c r="G52" s="39"/>
      <c r="H52" s="40"/>
      <c r="I52" s="39"/>
      <c r="J52" s="40"/>
      <c r="K52" s="37"/>
      <c r="M52" s="126"/>
      <c r="N52" s="126"/>
      <c r="O52" s="126"/>
      <c r="P52" s="126"/>
      <c r="Q52" s="126"/>
    </row>
    <row r="53" spans="1:17" ht="60" customHeight="1">
      <c r="A53" s="102"/>
      <c r="B53" s="102"/>
      <c r="C53" s="102"/>
      <c r="D53" s="102"/>
      <c r="E53" s="102"/>
      <c r="F53" s="102"/>
      <c r="G53" s="102"/>
      <c r="H53" s="102"/>
      <c r="I53" s="102"/>
      <c r="J53" s="102"/>
      <c r="K53" s="102"/>
    </row>
    <row r="60" spans="1:17" ht="30.65" customHeight="1"/>
    <row r="61" spans="1:17" ht="30.65" customHeight="1"/>
    <row r="62" spans="1:17" ht="30.65" customHeight="1"/>
    <row r="63" spans="1:17" ht="30.65" customHeight="1"/>
    <row r="64" spans="1:17" ht="30.65" customHeight="1"/>
    <row r="65" ht="30.65" customHeight="1"/>
    <row r="66" ht="30.65" customHeight="1"/>
    <row r="67" ht="30.65" customHeight="1"/>
    <row r="68" ht="30.65" customHeight="1"/>
    <row r="69" ht="30.65" customHeight="1"/>
    <row r="70" ht="30.65" customHeight="1"/>
    <row r="71" ht="30.65" customHeight="1"/>
    <row r="72" ht="30.65" customHeight="1"/>
    <row r="73" ht="30.65" customHeight="1"/>
    <row r="74" ht="30.65" customHeight="1"/>
    <row r="75" ht="30.65" customHeight="1"/>
    <row r="76" ht="30.65" customHeight="1"/>
    <row r="77" ht="30.65" customHeight="1"/>
    <row r="78" ht="30.65" customHeight="1"/>
    <row r="79" ht="30.65" customHeight="1"/>
    <row r="80" ht="30.65" customHeight="1"/>
    <row r="81" ht="30.65" customHeight="1"/>
    <row r="82" ht="30.65" customHeight="1"/>
    <row r="83" ht="30.65" customHeight="1"/>
    <row r="84" ht="30.65" customHeight="1"/>
    <row r="85" ht="30.65" customHeight="1"/>
    <row r="86" ht="30.65" customHeight="1"/>
    <row r="87" ht="30.65" customHeight="1"/>
  </sheetData>
  <pageMargins left="0.25" right="0.25" top="0.25" bottom="0.25" header="0" footer="0"/>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O55"/>
  <sheetViews>
    <sheetView showWhiteSpace="0" topLeftCell="A16" zoomScaleNormal="100" zoomScaleSheetLayoutView="100" workbookViewId="0">
      <selection activeCell="G85" sqref="G85:P85"/>
    </sheetView>
  </sheetViews>
  <sheetFormatPr defaultColWidth="9.1796875" defaultRowHeight="14.5"/>
  <cols>
    <col min="1" max="1" width="2.7265625" customWidth="1"/>
    <col min="2" max="2" width="25.7265625" customWidth="1"/>
    <col min="3" max="3" width="8.453125" style="32" bestFit="1" customWidth="1"/>
    <col min="4" max="4" width="3.1796875" style="32" customWidth="1"/>
    <col min="5" max="5" width="8.54296875" bestFit="1" customWidth="1"/>
    <col min="6" max="6" width="3.1796875" customWidth="1"/>
    <col min="7" max="7" width="8.54296875" bestFit="1" customWidth="1"/>
    <col min="8" max="8" width="3.1796875" customWidth="1"/>
    <col min="9" max="9" width="8.54296875" bestFit="1" customWidth="1"/>
    <col min="10" max="10" width="4.1796875" customWidth="1"/>
    <col min="11" max="11" width="7.54296875" bestFit="1" customWidth="1"/>
    <col min="12" max="12" width="8.26953125" bestFit="1" customWidth="1"/>
    <col min="13" max="13" width="7.81640625" style="124" bestFit="1" customWidth="1"/>
    <col min="14" max="14" width="2.7265625" customWidth="1"/>
  </cols>
  <sheetData>
    <row r="1" spans="1:15" ht="62.5" customHeight="1">
      <c r="A1" s="44"/>
      <c r="B1" s="35" t="s">
        <v>189</v>
      </c>
      <c r="C1" s="31"/>
      <c r="D1" s="31"/>
      <c r="E1" s="42"/>
      <c r="F1" s="42"/>
      <c r="G1" s="42"/>
      <c r="H1" s="42"/>
      <c r="I1" s="42"/>
      <c r="J1" s="42"/>
      <c r="K1" s="4"/>
      <c r="L1" s="4"/>
      <c r="M1" s="123"/>
      <c r="N1" s="123"/>
    </row>
    <row r="2" spans="1:15">
      <c r="A2" s="57"/>
      <c r="B2" s="57"/>
      <c r="C2" s="57"/>
      <c r="D2" s="57"/>
      <c r="E2" s="57"/>
      <c r="F2" s="57"/>
      <c r="G2" s="57"/>
      <c r="H2" s="57"/>
      <c r="I2" s="57"/>
      <c r="J2" s="57"/>
      <c r="K2" s="5"/>
      <c r="L2" s="5"/>
      <c r="M2" s="246"/>
      <c r="N2" s="5"/>
    </row>
    <row r="3" spans="1:15" s="121" customFormat="1">
      <c r="A3" s="247"/>
      <c r="B3" s="248"/>
      <c r="C3" s="380" t="str">
        <f>'Detailed Calculation '!H3</f>
        <v>Service 1</v>
      </c>
      <c r="D3" s="380"/>
      <c r="E3" s="380" t="str">
        <f>'Detailed Calculation '!J3</f>
        <v>Service 2</v>
      </c>
      <c r="F3" s="380"/>
      <c r="G3" s="380" t="str">
        <f>'Detailed Calculation '!L3</f>
        <v>Service 3</v>
      </c>
      <c r="H3" s="380"/>
      <c r="I3" s="380" t="str">
        <f>'Detailed Calculation '!N3</f>
        <v>Service 4</v>
      </c>
      <c r="J3" s="380"/>
      <c r="K3" s="381"/>
      <c r="L3" s="381"/>
      <c r="M3" s="382"/>
      <c r="N3" s="370"/>
      <c r="O3" s="122"/>
    </row>
    <row r="4" spans="1:15" s="121" customFormat="1">
      <c r="A4" s="247"/>
      <c r="B4" s="250" t="s">
        <v>194</v>
      </c>
      <c r="C4" s="383"/>
      <c r="D4" s="383"/>
      <c r="E4" s="383"/>
      <c r="F4" s="383"/>
      <c r="G4" s="383"/>
      <c r="H4" s="383"/>
      <c r="I4" s="383"/>
      <c r="J4" s="383"/>
      <c r="K4" s="381"/>
      <c r="L4" s="381"/>
      <c r="M4" s="382"/>
      <c r="N4" s="370"/>
      <c r="O4" s="122"/>
    </row>
    <row r="5" spans="1:15" s="121" customFormat="1">
      <c r="A5" s="247"/>
      <c r="B5" s="383" t="s">
        <v>27</v>
      </c>
      <c r="C5" s="384">
        <f>'Detailed Calculation '!H4</f>
        <v>0</v>
      </c>
      <c r="D5" s="383"/>
      <c r="E5" s="384">
        <f>'Detailed Calculation '!J4</f>
        <v>0</v>
      </c>
      <c r="F5" s="383"/>
      <c r="G5" s="384">
        <f>'Detailed Calculation '!L4</f>
        <v>0</v>
      </c>
      <c r="H5" s="383"/>
      <c r="I5" s="384">
        <f>'Detailed Calculation '!N4</f>
        <v>0</v>
      </c>
      <c r="J5" s="383"/>
      <c r="K5" s="381"/>
      <c r="L5" s="381"/>
      <c r="M5" s="382"/>
      <c r="N5" s="370"/>
      <c r="O5" s="122"/>
    </row>
    <row r="6" spans="1:15" s="121" customFormat="1">
      <c r="A6" s="247"/>
      <c r="B6" s="383" t="s">
        <v>191</v>
      </c>
      <c r="C6" s="384">
        <f>'Detailed Calculation '!H5</f>
        <v>0</v>
      </c>
      <c r="D6" s="384"/>
      <c r="E6" s="384">
        <f>'Detailed Calculation '!J5</f>
        <v>0</v>
      </c>
      <c r="F6" s="384"/>
      <c r="G6" s="384">
        <f>'Detailed Calculation '!L5</f>
        <v>0</v>
      </c>
      <c r="H6" s="384"/>
      <c r="I6" s="384">
        <f>'Detailed Calculation '!N5</f>
        <v>0</v>
      </c>
      <c r="J6" s="384"/>
      <c r="K6" s="383"/>
      <c r="L6" s="383"/>
      <c r="M6" s="382"/>
      <c r="N6" s="370"/>
      <c r="O6" s="122"/>
    </row>
    <row r="7" spans="1:15" s="121" customFormat="1">
      <c r="A7" s="247"/>
      <c r="B7" s="383" t="s">
        <v>192</v>
      </c>
      <c r="C7" s="384">
        <f>'Detailed Calculation '!H6</f>
        <v>0</v>
      </c>
      <c r="D7" s="384"/>
      <c r="E7" s="384">
        <f>'Detailed Calculation '!J6</f>
        <v>0</v>
      </c>
      <c r="F7" s="384"/>
      <c r="G7" s="384">
        <f>'Detailed Calculation '!L6</f>
        <v>0</v>
      </c>
      <c r="H7" s="384"/>
      <c r="I7" s="384">
        <f>'Detailed Calculation '!N6</f>
        <v>0</v>
      </c>
      <c r="J7" s="384"/>
      <c r="K7" s="383"/>
      <c r="L7" s="383"/>
      <c r="M7" s="382"/>
      <c r="N7" s="370"/>
      <c r="O7" s="122"/>
    </row>
    <row r="8" spans="1:15" s="121" customFormat="1">
      <c r="A8" s="252"/>
      <c r="B8" s="396" t="s">
        <v>16</v>
      </c>
      <c r="C8" s="385">
        <f>SUM(C6:C7)</f>
        <v>0</v>
      </c>
      <c r="D8" s="380"/>
      <c r="E8" s="385">
        <f>SUM(E6:E7)</f>
        <v>0</v>
      </c>
      <c r="F8" s="380"/>
      <c r="G8" s="385">
        <f>SUM(G6:G7)</f>
        <v>0</v>
      </c>
      <c r="H8" s="380"/>
      <c r="I8" s="385">
        <f>SUM(I6:I7)</f>
        <v>0</v>
      </c>
      <c r="J8" s="380"/>
      <c r="K8" s="386"/>
      <c r="L8" s="386"/>
      <c r="M8" s="387"/>
      <c r="N8" s="370"/>
      <c r="O8" s="122"/>
    </row>
    <row r="9" spans="1:15" s="121" customFormat="1">
      <c r="A9" s="247"/>
      <c r="B9" s="248"/>
      <c r="C9" s="388"/>
      <c r="D9" s="388"/>
      <c r="E9" s="388"/>
      <c r="F9" s="388"/>
      <c r="G9" s="388"/>
      <c r="H9" s="388"/>
      <c r="I9" s="388"/>
      <c r="J9" s="388"/>
      <c r="K9" s="383"/>
      <c r="L9" s="383"/>
      <c r="M9" s="382"/>
      <c r="N9" s="370"/>
      <c r="O9" s="122"/>
    </row>
    <row r="10" spans="1:15" s="121" customFormat="1">
      <c r="A10" s="255"/>
      <c r="B10" s="250" t="s">
        <v>176</v>
      </c>
      <c r="C10" s="388"/>
      <c r="D10" s="388"/>
      <c r="E10" s="388"/>
      <c r="F10" s="388"/>
      <c r="G10" s="388"/>
      <c r="H10" s="388"/>
      <c r="I10" s="388"/>
      <c r="J10" s="388"/>
      <c r="K10" s="383"/>
      <c r="L10" s="383"/>
      <c r="M10" s="382"/>
      <c r="N10" s="370"/>
      <c r="O10" s="122"/>
    </row>
    <row r="11" spans="1:15" s="121" customFormat="1">
      <c r="A11" s="464"/>
      <c r="B11" s="383" t="s">
        <v>164</v>
      </c>
      <c r="C11" s="389" t="e">
        <f>C6*'Summary by Component'!C15</f>
        <v>#DIV/0!</v>
      </c>
      <c r="D11" s="389"/>
      <c r="E11" s="389" t="e">
        <f>E6*'Summary by Component'!E15</f>
        <v>#DIV/0!</v>
      </c>
      <c r="F11" s="389"/>
      <c r="G11" s="389" t="e">
        <f>G6*'Summary by Component'!G15</f>
        <v>#DIV/0!</v>
      </c>
      <c r="H11" s="389"/>
      <c r="I11" s="389" t="e">
        <f>I6*'Summary by Component'!I15</f>
        <v>#DIV/0!</v>
      </c>
      <c r="J11" s="389"/>
      <c r="K11" s="390" t="e">
        <f>SUM(C11:J11)</f>
        <v>#DIV/0!</v>
      </c>
      <c r="L11" s="391"/>
      <c r="M11" s="382" t="e">
        <f>K11/L16</f>
        <v>#DIV/0!</v>
      </c>
      <c r="N11" s="370"/>
      <c r="O11" s="122"/>
    </row>
    <row r="12" spans="1:15" s="121" customFormat="1">
      <c r="A12" s="464"/>
      <c r="B12" s="383" t="s">
        <v>166</v>
      </c>
      <c r="C12" s="389">
        <f>C7*'Summary by Component'!C20</f>
        <v>0</v>
      </c>
      <c r="D12" s="389"/>
      <c r="E12" s="389">
        <f>E7*'Summary by Component'!E20</f>
        <v>0</v>
      </c>
      <c r="F12" s="389"/>
      <c r="G12" s="389">
        <f>G7*'Summary by Component'!G20</f>
        <v>0</v>
      </c>
      <c r="H12" s="389"/>
      <c r="I12" s="389">
        <f>I7*'Summary by Component'!I20</f>
        <v>0</v>
      </c>
      <c r="J12" s="389"/>
      <c r="K12" s="390">
        <f>SUM(C12:J12)</f>
        <v>0</v>
      </c>
      <c r="L12" s="391"/>
      <c r="M12" s="392"/>
      <c r="N12" s="370"/>
      <c r="O12" s="122"/>
    </row>
    <row r="13" spans="1:15" s="446" customFormat="1">
      <c r="A13" s="438"/>
      <c r="B13" s="439" t="s">
        <v>167</v>
      </c>
      <c r="C13" s="440">
        <f>C12*0.13</f>
        <v>0</v>
      </c>
      <c r="D13" s="440"/>
      <c r="E13" s="440">
        <f>E12*0.13</f>
        <v>0</v>
      </c>
      <c r="F13" s="440"/>
      <c r="G13" s="440">
        <f>G12*0.13</f>
        <v>0</v>
      </c>
      <c r="H13" s="440"/>
      <c r="I13" s="440">
        <f>I12*0.13</f>
        <v>0</v>
      </c>
      <c r="J13" s="440"/>
      <c r="K13" s="441">
        <f>SUM(C13:J13)</f>
        <v>0</v>
      </c>
      <c r="L13" s="442"/>
      <c r="M13" s="443"/>
      <c r="N13" s="444"/>
      <c r="O13" s="445"/>
    </row>
    <row r="14" spans="1:15" s="121" customFormat="1">
      <c r="A14" s="247"/>
      <c r="B14" s="397" t="s">
        <v>168</v>
      </c>
      <c r="C14" s="389">
        <f>C12-C13</f>
        <v>0</v>
      </c>
      <c r="D14" s="389"/>
      <c r="E14" s="389">
        <f>E12-E13</f>
        <v>0</v>
      </c>
      <c r="F14" s="389"/>
      <c r="G14" s="389">
        <f>G12-G13</f>
        <v>0</v>
      </c>
      <c r="H14" s="389"/>
      <c r="I14" s="389">
        <f>I12-I13</f>
        <v>0</v>
      </c>
      <c r="J14" s="389"/>
      <c r="K14" s="393">
        <f>SUM(C14:J14)</f>
        <v>0</v>
      </c>
      <c r="L14" s="391"/>
      <c r="M14" s="392" t="e">
        <f>K14/L16</f>
        <v>#DIV/0!</v>
      </c>
      <c r="N14" s="370"/>
      <c r="O14" s="122"/>
    </row>
    <row r="15" spans="1:15" s="121" customFormat="1">
      <c r="A15" s="252"/>
      <c r="B15" s="251"/>
      <c r="C15" s="391"/>
      <c r="D15" s="391"/>
      <c r="E15" s="391"/>
      <c r="F15" s="391"/>
      <c r="G15" s="391"/>
      <c r="H15" s="391"/>
      <c r="I15" s="391"/>
      <c r="J15" s="391"/>
      <c r="K15" s="391"/>
      <c r="L15" s="391"/>
      <c r="M15" s="382"/>
      <c r="N15" s="370"/>
      <c r="O15" s="122"/>
    </row>
    <row r="16" spans="1:15" s="121" customFormat="1">
      <c r="A16" s="247"/>
      <c r="B16" s="396" t="s">
        <v>169</v>
      </c>
      <c r="C16" s="394" t="e">
        <f>C11+C14</f>
        <v>#DIV/0!</v>
      </c>
      <c r="D16" s="394"/>
      <c r="E16" s="394" t="e">
        <f>E11+E14</f>
        <v>#DIV/0!</v>
      </c>
      <c r="F16" s="394"/>
      <c r="G16" s="394" t="e">
        <f>G11+G14</f>
        <v>#DIV/0!</v>
      </c>
      <c r="H16" s="394"/>
      <c r="I16" s="394" t="e">
        <f>I11+I14</f>
        <v>#DIV/0!</v>
      </c>
      <c r="J16" s="394"/>
      <c r="K16" s="394"/>
      <c r="L16" s="394" t="e">
        <f>K11+K14</f>
        <v>#DIV/0!</v>
      </c>
      <c r="M16" s="387"/>
      <c r="N16" s="370"/>
      <c r="O16" s="122"/>
    </row>
    <row r="17" spans="1:15" s="121" customFormat="1">
      <c r="A17" s="255"/>
      <c r="B17" s="248"/>
      <c r="C17" s="391"/>
      <c r="D17" s="391"/>
      <c r="E17" s="391"/>
      <c r="F17" s="391"/>
      <c r="G17" s="391"/>
      <c r="H17" s="391"/>
      <c r="I17" s="391"/>
      <c r="J17" s="391"/>
      <c r="K17" s="391"/>
      <c r="L17" s="391"/>
      <c r="M17" s="382"/>
      <c r="N17" s="370"/>
      <c r="O17" s="122"/>
    </row>
    <row r="18" spans="1:15" s="121" customFormat="1">
      <c r="A18" s="247"/>
      <c r="B18" s="250" t="s">
        <v>177</v>
      </c>
      <c r="C18" s="391"/>
      <c r="D18" s="391"/>
      <c r="E18" s="391"/>
      <c r="F18" s="391"/>
      <c r="G18" s="391"/>
      <c r="H18" s="391"/>
      <c r="I18" s="391"/>
      <c r="J18" s="391"/>
      <c r="K18" s="391"/>
      <c r="L18" s="391"/>
      <c r="M18" s="382"/>
      <c r="N18" s="370"/>
      <c r="O18" s="122"/>
    </row>
    <row r="19" spans="1:15" s="121" customFormat="1">
      <c r="A19" s="247"/>
      <c r="B19" s="383" t="s">
        <v>307</v>
      </c>
      <c r="C19" s="391">
        <f>'Detailed Calculation '!H15</f>
        <v>0</v>
      </c>
      <c r="D19" s="391"/>
      <c r="E19" s="391">
        <f>'Detailed Calculation '!J15</f>
        <v>0</v>
      </c>
      <c r="F19" s="391"/>
      <c r="G19" s="391">
        <f>'Detailed Calculation '!L15</f>
        <v>0</v>
      </c>
      <c r="H19" s="391"/>
      <c r="I19" s="391">
        <f>'Detailed Calculation '!N15</f>
        <v>0</v>
      </c>
      <c r="J19" s="391"/>
      <c r="K19" s="391">
        <f t="shared" ref="K19:K26" si="0">-SUM(C19:J19)</f>
        <v>0</v>
      </c>
      <c r="L19" s="391"/>
      <c r="M19" s="382" t="e">
        <f>K19/L$28</f>
        <v>#DIV/0!</v>
      </c>
      <c r="N19" s="370"/>
      <c r="O19" s="122"/>
    </row>
    <row r="20" spans="1:15" s="121" customFormat="1">
      <c r="A20" s="247"/>
      <c r="B20" s="383" t="s">
        <v>31</v>
      </c>
      <c r="C20" s="389" t="e">
        <f>C$8*'Summary by Component'!C5</f>
        <v>#DIV/0!</v>
      </c>
      <c r="D20" s="391"/>
      <c r="E20" s="389" t="e">
        <f>E$8*'Summary by Component'!E5</f>
        <v>#DIV/0!</v>
      </c>
      <c r="F20" s="391"/>
      <c r="G20" s="389" t="e">
        <f>G$8*'Summary by Component'!G5</f>
        <v>#DIV/0!</v>
      </c>
      <c r="H20" s="391"/>
      <c r="I20" s="389" t="e">
        <f>I$8*'Summary by Component'!I5</f>
        <v>#DIV/0!</v>
      </c>
      <c r="J20" s="391"/>
      <c r="K20" s="391" t="e">
        <f>-SUM(C20:J20)</f>
        <v>#DIV/0!</v>
      </c>
      <c r="L20" s="391"/>
      <c r="M20" s="382" t="e">
        <f>K20/L$28</f>
        <v>#DIV/0!</v>
      </c>
      <c r="N20" s="370"/>
      <c r="O20" s="122"/>
    </row>
    <row r="21" spans="1:15" s="121" customFormat="1">
      <c r="A21" s="247"/>
      <c r="B21" s="383" t="s">
        <v>170</v>
      </c>
      <c r="C21" s="389" t="e">
        <f>C$8*'Summary by Component'!C6</f>
        <v>#DIV/0!</v>
      </c>
      <c r="D21" s="391"/>
      <c r="E21" s="389" t="e">
        <f>E$8*'Summary by Component'!E6</f>
        <v>#DIV/0!</v>
      </c>
      <c r="F21" s="391"/>
      <c r="G21" s="389" t="e">
        <f>G$8*'Summary by Component'!G6</f>
        <v>#DIV/0!</v>
      </c>
      <c r="H21" s="391"/>
      <c r="I21" s="389" t="e">
        <f>I$8*'Summary by Component'!I6</f>
        <v>#DIV/0!</v>
      </c>
      <c r="J21" s="391"/>
      <c r="K21" s="391" t="e">
        <f t="shared" si="0"/>
        <v>#DIV/0!</v>
      </c>
      <c r="L21" s="391"/>
      <c r="M21" s="382" t="e">
        <f t="shared" ref="M21:M26" si="1">K21/L$28</f>
        <v>#DIV/0!</v>
      </c>
      <c r="N21" s="370"/>
      <c r="O21" s="122"/>
    </row>
    <row r="22" spans="1:15" s="121" customFormat="1">
      <c r="A22" s="247"/>
      <c r="B22" s="383" t="s">
        <v>171</v>
      </c>
      <c r="C22" s="389" t="e">
        <f>C$8*'Summary by Component'!C7</f>
        <v>#DIV/0!</v>
      </c>
      <c r="D22" s="391"/>
      <c r="E22" s="389" t="e">
        <f>E$8*'Summary by Component'!E7</f>
        <v>#DIV/0!</v>
      </c>
      <c r="F22" s="391"/>
      <c r="G22" s="389" t="e">
        <f>G$8*'Summary by Component'!G7</f>
        <v>#DIV/0!</v>
      </c>
      <c r="H22" s="391"/>
      <c r="I22" s="389" t="e">
        <f>I$8*'Summary by Component'!I7</f>
        <v>#DIV/0!</v>
      </c>
      <c r="J22" s="391"/>
      <c r="K22" s="391" t="e">
        <f t="shared" si="0"/>
        <v>#DIV/0!</v>
      </c>
      <c r="L22" s="391"/>
      <c r="M22" s="382" t="e">
        <f t="shared" si="1"/>
        <v>#DIV/0!</v>
      </c>
      <c r="N22" s="370"/>
      <c r="O22" s="122"/>
    </row>
    <row r="23" spans="1:15" s="121" customFormat="1">
      <c r="A23" s="247"/>
      <c r="B23" s="383" t="s">
        <v>44</v>
      </c>
      <c r="C23" s="389" t="e">
        <f>C$8*'Summary by Component'!C8</f>
        <v>#DIV/0!</v>
      </c>
      <c r="D23" s="391"/>
      <c r="E23" s="389" t="e">
        <f>E$8*'Summary by Component'!E8</f>
        <v>#DIV/0!</v>
      </c>
      <c r="F23" s="391"/>
      <c r="G23" s="389" t="e">
        <f>G$8*'Summary by Component'!G8</f>
        <v>#DIV/0!</v>
      </c>
      <c r="H23" s="391"/>
      <c r="I23" s="389" t="e">
        <f>I$8*'Summary by Component'!I8</f>
        <v>#DIV/0!</v>
      </c>
      <c r="J23" s="391"/>
      <c r="K23" s="391" t="e">
        <f t="shared" si="0"/>
        <v>#DIV/0!</v>
      </c>
      <c r="L23" s="391"/>
      <c r="M23" s="382" t="e">
        <f t="shared" si="1"/>
        <v>#DIV/0!</v>
      </c>
      <c r="N23" s="370"/>
      <c r="O23" s="122"/>
    </row>
    <row r="24" spans="1:15" s="121" customFormat="1">
      <c r="A24" s="247"/>
      <c r="B24" s="383" t="s">
        <v>308</v>
      </c>
      <c r="C24" s="389" t="e">
        <f>C$8*'Summary by Component'!C9</f>
        <v>#DIV/0!</v>
      </c>
      <c r="D24" s="391"/>
      <c r="E24" s="389" t="e">
        <f>E$8*'Summary by Component'!E9</f>
        <v>#DIV/0!</v>
      </c>
      <c r="F24" s="391"/>
      <c r="G24" s="389" t="e">
        <f>G$8*'Summary by Component'!G9</f>
        <v>#DIV/0!</v>
      </c>
      <c r="H24" s="391"/>
      <c r="I24" s="389" t="e">
        <f>I$8*'Summary by Component'!I9</f>
        <v>#DIV/0!</v>
      </c>
      <c r="J24" s="391"/>
      <c r="K24" s="391" t="e">
        <f t="shared" si="0"/>
        <v>#DIV/0!</v>
      </c>
      <c r="L24" s="391"/>
      <c r="M24" s="382" t="e">
        <f t="shared" si="1"/>
        <v>#DIV/0!</v>
      </c>
      <c r="N24" s="370"/>
      <c r="O24" s="122"/>
    </row>
    <row r="25" spans="1:15" s="121" customFormat="1">
      <c r="A25" s="247"/>
      <c r="B25" s="383" t="s">
        <v>48</v>
      </c>
      <c r="C25" s="389" t="e">
        <f>C$8*'Summary by Component'!C10</f>
        <v>#DIV/0!</v>
      </c>
      <c r="D25" s="391"/>
      <c r="E25" s="389" t="e">
        <f>E$8*'Summary by Component'!E10</f>
        <v>#DIV/0!</v>
      </c>
      <c r="F25" s="391"/>
      <c r="G25" s="389" t="e">
        <f>G$8*'Summary by Component'!G10</f>
        <v>#DIV/0!</v>
      </c>
      <c r="H25" s="391"/>
      <c r="I25" s="389" t="e">
        <f>I$8*'Summary by Component'!I10</f>
        <v>#DIV/0!</v>
      </c>
      <c r="J25" s="391"/>
      <c r="K25" s="391" t="e">
        <f t="shared" si="0"/>
        <v>#DIV/0!</v>
      </c>
      <c r="L25" s="391"/>
      <c r="M25" s="382" t="e">
        <f t="shared" si="1"/>
        <v>#DIV/0!</v>
      </c>
      <c r="N25" s="370"/>
      <c r="O25" s="122"/>
    </row>
    <row r="26" spans="1:15" s="121" customFormat="1">
      <c r="A26" s="252"/>
      <c r="B26" s="383" t="s">
        <v>160</v>
      </c>
      <c r="C26" s="389" t="e">
        <f>C$7*'Summary by Component'!C18</f>
        <v>#DIV/0!</v>
      </c>
      <c r="D26" s="391"/>
      <c r="E26" s="389" t="e">
        <f>E$7*'Summary by Component'!E18</f>
        <v>#DIV/0!</v>
      </c>
      <c r="F26" s="391"/>
      <c r="G26" s="389" t="e">
        <f>G$7*'Summary by Component'!G18</f>
        <v>#DIV/0!</v>
      </c>
      <c r="H26" s="391"/>
      <c r="I26" s="389" t="e">
        <f>I$7*'Summary by Component'!I18</f>
        <v>#DIV/0!</v>
      </c>
      <c r="J26" s="391"/>
      <c r="K26" s="393" t="e">
        <f t="shared" si="0"/>
        <v>#DIV/0!</v>
      </c>
      <c r="L26" s="391"/>
      <c r="M26" s="382" t="e">
        <f t="shared" si="1"/>
        <v>#DIV/0!</v>
      </c>
      <c r="N26" s="370"/>
      <c r="O26" s="122"/>
    </row>
    <row r="27" spans="1:15" s="121" customFormat="1">
      <c r="A27" s="252"/>
      <c r="B27" s="383"/>
      <c r="C27" s="391"/>
      <c r="D27" s="391"/>
      <c r="E27" s="391"/>
      <c r="F27" s="391"/>
      <c r="G27" s="391"/>
      <c r="H27" s="391"/>
      <c r="I27" s="391"/>
      <c r="J27" s="391"/>
      <c r="K27" s="391"/>
      <c r="L27" s="391"/>
      <c r="M27" s="382"/>
      <c r="N27" s="370"/>
      <c r="O27" s="122"/>
    </row>
    <row r="28" spans="1:15" s="121" customFormat="1">
      <c r="A28" s="259"/>
      <c r="B28" s="396" t="s">
        <v>78</v>
      </c>
      <c r="C28" s="394" t="e">
        <f>SUM(C20:C27)</f>
        <v>#DIV/0!</v>
      </c>
      <c r="D28" s="394"/>
      <c r="E28" s="394" t="e">
        <f>SUM(E20:E27)</f>
        <v>#DIV/0!</v>
      </c>
      <c r="F28" s="394"/>
      <c r="G28" s="394" t="e">
        <f>SUM(G20:G27)</f>
        <v>#DIV/0!</v>
      </c>
      <c r="H28" s="394"/>
      <c r="I28" s="394" t="e">
        <f>SUM(I20:I27)</f>
        <v>#DIV/0!</v>
      </c>
      <c r="J28" s="394"/>
      <c r="K28" s="394"/>
      <c r="L28" s="395" t="e">
        <f>SUM(K20:K26)</f>
        <v>#DIV/0!</v>
      </c>
      <c r="M28" s="387"/>
      <c r="N28" s="370"/>
      <c r="O28" s="122"/>
    </row>
    <row r="29" spans="1:15" s="121" customFormat="1">
      <c r="A29" s="247"/>
      <c r="B29" s="260"/>
      <c r="C29" s="261"/>
      <c r="D29" s="261"/>
      <c r="E29" s="261"/>
      <c r="F29" s="261"/>
      <c r="G29" s="261"/>
      <c r="H29" s="261"/>
      <c r="I29" s="261"/>
      <c r="J29" s="261"/>
      <c r="K29" s="261"/>
      <c r="L29" s="262"/>
      <c r="M29" s="254"/>
      <c r="N29" s="370"/>
      <c r="O29" s="122"/>
    </row>
    <row r="30" spans="1:15" s="121" customFormat="1">
      <c r="A30" s="263"/>
      <c r="B30" s="250" t="s">
        <v>195</v>
      </c>
      <c r="C30" s="264"/>
      <c r="D30" s="264"/>
      <c r="E30" s="264"/>
      <c r="F30" s="264"/>
      <c r="G30" s="264"/>
      <c r="H30" s="264"/>
      <c r="I30" s="264"/>
      <c r="J30" s="264"/>
      <c r="K30" s="264"/>
      <c r="L30" s="262"/>
      <c r="M30" s="249"/>
      <c r="N30" s="370"/>
      <c r="O30" s="122"/>
    </row>
    <row r="31" spans="1:15" s="446" customFormat="1">
      <c r="A31" s="447"/>
      <c r="B31" s="448" t="s">
        <v>190</v>
      </c>
      <c r="C31" s="449"/>
      <c r="D31" s="449"/>
      <c r="E31" s="449"/>
      <c r="F31" s="449"/>
      <c r="G31" s="449"/>
      <c r="H31" s="449"/>
      <c r="I31" s="449"/>
      <c r="J31" s="449"/>
      <c r="K31" s="449"/>
      <c r="L31" s="449"/>
      <c r="M31" s="450"/>
      <c r="N31" s="444"/>
      <c r="O31" s="445"/>
    </row>
    <row r="32" spans="1:15" s="446" customFormat="1">
      <c r="A32" s="438"/>
      <c r="B32" s="451" t="s">
        <v>286</v>
      </c>
      <c r="C32" s="452">
        <f>C$6*'Summary by Component'!C12</f>
        <v>0</v>
      </c>
      <c r="D32" s="442"/>
      <c r="E32" s="452">
        <f>E$6*'Summary by Component'!E12</f>
        <v>0</v>
      </c>
      <c r="F32" s="442"/>
      <c r="G32" s="452">
        <f>G$6*'Summary by Component'!G12</f>
        <v>0</v>
      </c>
      <c r="H32" s="442"/>
      <c r="I32" s="452">
        <f>I$6*'Summary by Component'!I12</f>
        <v>0</v>
      </c>
      <c r="J32" s="442"/>
      <c r="K32" s="452">
        <f>SUM(C32:J32)</f>
        <v>0</v>
      </c>
      <c r="L32" s="453"/>
      <c r="M32" s="450" t="e">
        <f>-K32/L28</f>
        <v>#DIV/0!</v>
      </c>
      <c r="N32" s="444"/>
      <c r="O32" s="445"/>
    </row>
    <row r="33" spans="1:15" s="446" customFormat="1">
      <c r="A33" s="454"/>
      <c r="B33" s="451" t="s">
        <v>287</v>
      </c>
      <c r="C33" s="452">
        <f>C$6*'Summary by Component'!C13</f>
        <v>0</v>
      </c>
      <c r="D33" s="442"/>
      <c r="E33" s="452">
        <f>E$6*'Summary by Component'!E13</f>
        <v>0</v>
      </c>
      <c r="F33" s="442"/>
      <c r="G33" s="452">
        <f>G$6*'Summary by Component'!G13</f>
        <v>0</v>
      </c>
      <c r="H33" s="442"/>
      <c r="I33" s="452">
        <f>I$6*'Summary by Component'!I13</f>
        <v>0</v>
      </c>
      <c r="J33" s="442"/>
      <c r="K33" s="452">
        <f t="shared" ref="K33:K35" si="2">SUM(C33:J33)</f>
        <v>0</v>
      </c>
      <c r="L33" s="453"/>
      <c r="M33" s="450" t="e">
        <f>-K33/L28</f>
        <v>#DIV/0!</v>
      </c>
      <c r="N33" s="444"/>
      <c r="O33" s="445"/>
    </row>
    <row r="34" spans="1:15" s="446" customFormat="1">
      <c r="A34" s="447"/>
      <c r="B34" s="451" t="s">
        <v>288</v>
      </c>
      <c r="C34" s="452">
        <f>C$6*'Summary by Component'!C14</f>
        <v>0</v>
      </c>
      <c r="D34" s="442"/>
      <c r="E34" s="452">
        <f>E$6*'Summary by Component'!E14</f>
        <v>0</v>
      </c>
      <c r="F34" s="442"/>
      <c r="G34" s="452">
        <f>G$6*'Summary by Component'!G14</f>
        <v>0</v>
      </c>
      <c r="H34" s="442"/>
      <c r="I34" s="452">
        <f>I$6*'Summary by Component'!I14</f>
        <v>0</v>
      </c>
      <c r="J34" s="442"/>
      <c r="K34" s="452">
        <f t="shared" si="2"/>
        <v>0</v>
      </c>
      <c r="L34" s="453"/>
      <c r="M34" s="450" t="e">
        <f>-K34/L28</f>
        <v>#DIV/0!</v>
      </c>
      <c r="N34" s="444"/>
      <c r="O34" s="445"/>
    </row>
    <row r="35" spans="1:15" s="325" customFormat="1">
      <c r="A35" s="326"/>
      <c r="B35" s="398" t="s">
        <v>303</v>
      </c>
      <c r="C35" s="399" t="e">
        <f>C6*('Summary by Component'!C16-'Summary by Component'!C15)</f>
        <v>#DIV/0!</v>
      </c>
      <c r="D35" s="391"/>
      <c r="E35" s="400" t="e">
        <f>E6*('Summary by Component'!E16-'Summary by Component'!E15)</f>
        <v>#DIV/0!</v>
      </c>
      <c r="F35" s="391"/>
      <c r="G35" s="399" t="e">
        <f>G6*('Summary by Component'!G16-'Summary by Component'!G15)</f>
        <v>#DIV/0!</v>
      </c>
      <c r="H35" s="391"/>
      <c r="I35" s="399" t="e">
        <f>I6*('Summary by Component'!I16-'Summary by Component'!I15)</f>
        <v>#DIV/0!</v>
      </c>
      <c r="J35" s="391"/>
      <c r="K35" s="401" t="e">
        <f t="shared" si="2"/>
        <v>#DIV/0!</v>
      </c>
      <c r="L35" s="402"/>
      <c r="M35" s="382" t="e">
        <f>K35/L28</f>
        <v>#DIV/0!</v>
      </c>
      <c r="N35" s="371"/>
      <c r="O35" s="324"/>
    </row>
    <row r="36" spans="1:15" s="325" customFormat="1">
      <c r="A36" s="326"/>
      <c r="B36" s="321"/>
      <c r="C36" s="373"/>
      <c r="D36" s="320"/>
      <c r="E36" s="373"/>
      <c r="F36" s="320"/>
      <c r="G36" s="373"/>
      <c r="H36" s="320"/>
      <c r="I36" s="373"/>
      <c r="J36" s="320"/>
      <c r="K36" s="374"/>
      <c r="L36" s="322"/>
      <c r="M36" s="323"/>
      <c r="N36" s="371"/>
      <c r="O36" s="324"/>
    </row>
    <row r="37" spans="1:15" s="446" customFormat="1">
      <c r="A37" s="438"/>
      <c r="B37" s="459" t="s">
        <v>172</v>
      </c>
      <c r="C37" s="455" t="e">
        <f>SUM(C32:C35)</f>
        <v>#DIV/0!</v>
      </c>
      <c r="D37" s="456"/>
      <c r="E37" s="455" t="e">
        <f>SUM(E32:E35)</f>
        <v>#DIV/0!</v>
      </c>
      <c r="F37" s="456"/>
      <c r="G37" s="455" t="e">
        <f>SUM(G32:G35)</f>
        <v>#DIV/0!</v>
      </c>
      <c r="H37" s="456"/>
      <c r="I37" s="455" t="e">
        <f>SUM(I32:I35)</f>
        <v>#DIV/0!</v>
      </c>
      <c r="J37" s="456"/>
      <c r="K37" s="455"/>
      <c r="L37" s="457" t="e">
        <f>SUM(K32:K35)</f>
        <v>#DIV/0!</v>
      </c>
      <c r="M37" s="458"/>
      <c r="N37" s="444"/>
      <c r="O37" s="445"/>
    </row>
    <row r="38" spans="1:15" s="121" customFormat="1">
      <c r="A38" s="255"/>
      <c r="B38" s="251"/>
      <c r="C38" s="265"/>
      <c r="D38" s="257"/>
      <c r="E38" s="265"/>
      <c r="F38" s="257"/>
      <c r="G38" s="265"/>
      <c r="H38" s="257"/>
      <c r="I38" s="265"/>
      <c r="J38" s="257"/>
      <c r="K38" s="265"/>
      <c r="L38" s="268"/>
      <c r="M38" s="258"/>
      <c r="N38" s="370"/>
      <c r="O38" s="122"/>
    </row>
    <row r="39" spans="1:15" s="121" customFormat="1">
      <c r="A39" s="269"/>
      <c r="B39" s="383" t="s">
        <v>173</v>
      </c>
      <c r="C39" s="401"/>
      <c r="D39" s="383"/>
      <c r="E39" s="401"/>
      <c r="F39" s="383"/>
      <c r="G39" s="401"/>
      <c r="H39" s="383"/>
      <c r="I39" s="401"/>
      <c r="J39" s="383"/>
      <c r="K39" s="401"/>
      <c r="L39" s="403"/>
      <c r="M39" s="387"/>
      <c r="N39" s="370"/>
      <c r="O39" s="122"/>
    </row>
    <row r="40" spans="1:15" s="121" customFormat="1">
      <c r="A40" s="269"/>
      <c r="B40" s="404" t="s">
        <v>193</v>
      </c>
      <c r="C40" s="401" t="e">
        <f>C7*'Summary by Component'!C23</f>
        <v>#DIV/0!</v>
      </c>
      <c r="D40" s="405"/>
      <c r="E40" s="401" t="e">
        <f>E7*'Summary by Component'!E23</f>
        <v>#DIV/0!</v>
      </c>
      <c r="F40" s="405"/>
      <c r="G40" s="401" t="e">
        <f>G7*'Summary by Component'!G23</f>
        <v>#DIV/0!</v>
      </c>
      <c r="H40" s="405"/>
      <c r="I40" s="401" t="e">
        <f>I7*'Summary by Component'!I23</f>
        <v>#DIV/0!</v>
      </c>
      <c r="J40" s="405"/>
      <c r="K40" s="406" t="e">
        <f>SUM(C40:J40)</f>
        <v>#DIV/0!</v>
      </c>
      <c r="L40" s="394"/>
      <c r="M40" s="382" t="e">
        <f>K40/L16</f>
        <v>#DIV/0!</v>
      </c>
      <c r="N40" s="370"/>
      <c r="O40" s="122"/>
    </row>
    <row r="41" spans="1:15" s="121" customFormat="1">
      <c r="A41" s="269"/>
      <c r="B41" s="383"/>
      <c r="C41" s="401"/>
      <c r="D41" s="383"/>
      <c r="E41" s="401"/>
      <c r="F41" s="383"/>
      <c r="G41" s="401"/>
      <c r="H41" s="383"/>
      <c r="I41" s="401"/>
      <c r="J41" s="383"/>
      <c r="K41" s="401"/>
      <c r="L41" s="403"/>
      <c r="M41" s="387"/>
      <c r="N41" s="370"/>
      <c r="O41" s="122"/>
    </row>
    <row r="42" spans="1:15" s="121" customFormat="1" ht="21.5">
      <c r="A42" s="269"/>
      <c r="B42" s="483" t="s">
        <v>174</v>
      </c>
      <c r="C42" s="407" t="e">
        <f>C37+C40</f>
        <v>#DIV/0!</v>
      </c>
      <c r="D42" s="408"/>
      <c r="E42" s="407" t="e">
        <f>E37+E40</f>
        <v>#DIV/0!</v>
      </c>
      <c r="F42" s="408"/>
      <c r="G42" s="407" t="e">
        <f>G37+G40</f>
        <v>#DIV/0!</v>
      </c>
      <c r="H42" s="408"/>
      <c r="I42" s="407" t="e">
        <f>I37+I40</f>
        <v>#DIV/0!</v>
      </c>
      <c r="J42" s="408"/>
      <c r="K42" s="409"/>
      <c r="L42" s="482" t="e">
        <f>SUM(A42:K42)</f>
        <v>#DIV/0!</v>
      </c>
      <c r="M42" s="382" t="e">
        <f>-L42/L28</f>
        <v>#DIV/0!</v>
      </c>
      <c r="N42" s="370"/>
      <c r="O42" s="122"/>
    </row>
    <row r="43" spans="1:15" s="121" customFormat="1">
      <c r="A43" s="269"/>
      <c r="B43" s="484" t="s">
        <v>375</v>
      </c>
      <c r="C43" s="403">
        <v>0</v>
      </c>
      <c r="D43" s="391"/>
      <c r="E43" s="403">
        <v>0</v>
      </c>
      <c r="F43" s="391"/>
      <c r="G43" s="403">
        <v>0</v>
      </c>
      <c r="H43" s="391"/>
      <c r="I43" s="403">
        <v>0</v>
      </c>
      <c r="J43" s="408"/>
      <c r="K43" s="409"/>
      <c r="L43" s="498">
        <f t="shared" ref="L43:L46" si="3">SUM(A43:K43)</f>
        <v>0</v>
      </c>
      <c r="M43" s="382"/>
      <c r="N43" s="370"/>
      <c r="O43" s="122"/>
    </row>
    <row r="44" spans="1:15" s="121" customFormat="1">
      <c r="A44" s="269"/>
      <c r="B44" s="484" t="s">
        <v>364</v>
      </c>
      <c r="C44" s="403">
        <v>0</v>
      </c>
      <c r="D44" s="391"/>
      <c r="E44" s="403">
        <v>0</v>
      </c>
      <c r="F44" s="391"/>
      <c r="G44" s="403">
        <v>0</v>
      </c>
      <c r="H44" s="391"/>
      <c r="I44" s="403">
        <v>0</v>
      </c>
      <c r="J44" s="408"/>
      <c r="K44" s="409"/>
      <c r="L44" s="498">
        <f>SUM(A44:K44)</f>
        <v>0</v>
      </c>
      <c r="M44" s="382"/>
      <c r="N44" s="370"/>
      <c r="O44" s="122"/>
    </row>
    <row r="45" spans="1:15" s="121" customFormat="1">
      <c r="A45" s="269"/>
      <c r="B45" s="484" t="s">
        <v>365</v>
      </c>
      <c r="C45" s="403">
        <v>0</v>
      </c>
      <c r="D45" s="391"/>
      <c r="E45" s="403">
        <v>0</v>
      </c>
      <c r="F45" s="391"/>
      <c r="G45" s="403">
        <v>0</v>
      </c>
      <c r="H45" s="391"/>
      <c r="I45" s="403">
        <v>0</v>
      </c>
      <c r="J45" s="408"/>
      <c r="K45" s="409"/>
      <c r="L45" s="498">
        <f t="shared" si="3"/>
        <v>0</v>
      </c>
      <c r="M45" s="382"/>
      <c r="N45" s="370"/>
      <c r="O45" s="122"/>
    </row>
    <row r="46" spans="1:15" s="121" customFormat="1" ht="21.5">
      <c r="A46" s="269"/>
      <c r="B46" s="483" t="s">
        <v>367</v>
      </c>
      <c r="C46" s="407" t="e">
        <f>C42+C43+C44+C45</f>
        <v>#DIV/0!</v>
      </c>
      <c r="D46" s="408"/>
      <c r="E46" s="407" t="e">
        <f>E42+E43+E44+E45</f>
        <v>#DIV/0!</v>
      </c>
      <c r="F46" s="408"/>
      <c r="G46" s="407" t="e">
        <f>G42+G43+G44+G45</f>
        <v>#DIV/0!</v>
      </c>
      <c r="H46" s="408"/>
      <c r="I46" s="407" t="e">
        <f>I42+I43+I44+I45</f>
        <v>#DIV/0!</v>
      </c>
      <c r="J46" s="408"/>
      <c r="K46" s="409"/>
      <c r="L46" s="485" t="e">
        <f t="shared" si="3"/>
        <v>#DIV/0!</v>
      </c>
      <c r="M46" s="382" t="e">
        <f>L46/L16</f>
        <v>#DIV/0!</v>
      </c>
      <c r="N46" s="370"/>
      <c r="O46" s="122"/>
    </row>
    <row r="47" spans="1:15" s="121" customFormat="1">
      <c r="A47" s="269"/>
      <c r="B47" s="383"/>
      <c r="C47" s="409"/>
      <c r="D47" s="408"/>
      <c r="E47" s="409"/>
      <c r="F47" s="408"/>
      <c r="G47" s="409"/>
      <c r="H47" s="408"/>
      <c r="I47" s="409"/>
      <c r="J47" s="408"/>
      <c r="K47" s="409"/>
      <c r="L47" s="407"/>
      <c r="M47" s="382"/>
      <c r="N47" s="370"/>
      <c r="O47" s="122"/>
    </row>
    <row r="48" spans="1:15" s="463" customFormat="1" ht="14.25" customHeight="1" thickBot="1">
      <c r="A48" s="460"/>
      <c r="B48" s="380" t="s">
        <v>175</v>
      </c>
      <c r="C48" s="407" t="e">
        <f>ROUND(C16-C28-C42,0)</f>
        <v>#DIV/0!</v>
      </c>
      <c r="D48" s="394"/>
      <c r="E48" s="407" t="e">
        <f>ROUND(E16-E28-E42,0)</f>
        <v>#DIV/0!</v>
      </c>
      <c r="F48" s="394"/>
      <c r="G48" s="407" t="e">
        <f>ROUND(G16-G28-G42,0)</f>
        <v>#DIV/0!</v>
      </c>
      <c r="H48" s="394"/>
      <c r="I48" s="407" t="e">
        <f>ROUND(I16-I28-I42,0)</f>
        <v>#DIV/0!</v>
      </c>
      <c r="J48" s="394"/>
      <c r="K48" s="407"/>
      <c r="L48" s="410" t="e">
        <f>ROUND(L16+L28-L42,0)</f>
        <v>#DIV/0!</v>
      </c>
      <c r="M48" s="387"/>
      <c r="N48" s="461"/>
      <c r="O48" s="462"/>
    </row>
    <row r="49" spans="1:15" s="121" customFormat="1" ht="15" thickTop="1">
      <c r="A49" s="269"/>
      <c r="B49" s="253"/>
      <c r="C49" s="266"/>
      <c r="D49" s="257"/>
      <c r="E49" s="266"/>
      <c r="F49" s="257"/>
      <c r="G49" s="266"/>
      <c r="H49" s="257"/>
      <c r="I49" s="266"/>
      <c r="J49" s="257"/>
      <c r="K49" s="266"/>
      <c r="L49" s="267"/>
      <c r="M49" s="256"/>
      <c r="N49" s="370"/>
      <c r="O49" s="122"/>
    </row>
    <row r="50" spans="1:15" ht="60" customHeight="1">
      <c r="A50" s="102"/>
      <c r="B50" s="102"/>
      <c r="C50" s="102"/>
      <c r="D50" s="102"/>
      <c r="E50" s="102"/>
      <c r="F50" s="102"/>
      <c r="G50" s="102"/>
      <c r="H50" s="102"/>
      <c r="I50" s="102"/>
      <c r="J50" s="102"/>
      <c r="K50" s="102"/>
      <c r="L50" s="102"/>
      <c r="M50" s="102"/>
      <c r="N50" s="102"/>
      <c r="O50" s="51"/>
    </row>
    <row r="55" spans="1:15" ht="13.5" customHeight="1"/>
  </sheetData>
  <printOptions horizontalCentered="1"/>
  <pageMargins left="0.25" right="0.25" top="0.25" bottom="0.25" header="0" footer="0"/>
  <pageSetup fitToWidth="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0"/>
  <sheetViews>
    <sheetView showWhiteSpace="0" topLeftCell="A74" zoomScale="111" zoomScaleNormal="140" zoomScalePageLayoutView="120" workbookViewId="0">
      <selection activeCell="G85" sqref="G85:P85"/>
    </sheetView>
  </sheetViews>
  <sheetFormatPr defaultRowHeight="14.5"/>
  <cols>
    <col min="1" max="1" width="2.7265625" customWidth="1"/>
    <col min="2" max="2" width="21" customWidth="1"/>
    <col min="3" max="4" width="8.1796875" customWidth="1"/>
    <col min="5" max="5" width="9.54296875" customWidth="1"/>
    <col min="6" max="6" width="8.54296875" customWidth="1"/>
    <col min="7" max="7" width="9.1796875" customWidth="1"/>
    <col min="8" max="8" width="8" customWidth="1"/>
    <col min="9" max="9" width="3.81640625" style="304" customWidth="1"/>
    <col min="10" max="10" width="8.453125" customWidth="1"/>
    <col min="11" max="11" width="3.1796875" style="304" customWidth="1"/>
    <col min="12" max="12" width="8" customWidth="1"/>
    <col min="13" max="13" width="3.81640625" style="304" customWidth="1"/>
    <col min="14" max="14" width="8.453125" customWidth="1"/>
    <col min="15" max="15" width="3.1796875" style="304" customWidth="1"/>
    <col min="16" max="16" width="7.81640625" customWidth="1"/>
    <col min="17" max="17" width="3.81640625" style="304" customWidth="1"/>
    <col min="18" max="18" width="2.7265625" customWidth="1"/>
  </cols>
  <sheetData>
    <row r="1" spans="1:18" ht="63.65" customHeight="1">
      <c r="A1" s="55"/>
      <c r="B1" s="171" t="s">
        <v>152</v>
      </c>
      <c r="C1" s="4"/>
      <c r="D1" s="4"/>
      <c r="E1" s="4"/>
      <c r="F1" s="4"/>
      <c r="G1" s="4"/>
      <c r="H1" s="4"/>
      <c r="I1" s="281"/>
      <c r="J1" s="4"/>
      <c r="K1" s="281"/>
      <c r="L1" s="4"/>
      <c r="M1" s="281"/>
      <c r="N1" s="4"/>
      <c r="O1" s="281"/>
      <c r="P1" s="4"/>
      <c r="Q1" s="281"/>
      <c r="R1" s="4"/>
    </row>
    <row r="2" spans="1:18">
      <c r="A2" s="5"/>
      <c r="B2" s="5"/>
      <c r="C2" s="5"/>
      <c r="D2" s="5"/>
      <c r="E2" s="5"/>
      <c r="F2" s="5"/>
      <c r="G2" s="5"/>
      <c r="H2" s="5"/>
      <c r="I2" s="282"/>
      <c r="J2" s="5"/>
      <c r="K2" s="282"/>
      <c r="L2" s="5"/>
      <c r="M2" s="282"/>
      <c r="N2" s="5"/>
      <c r="O2" s="282"/>
      <c r="P2" s="5"/>
      <c r="Q2" s="282"/>
      <c r="R2" s="5"/>
    </row>
    <row r="3" spans="1:18" s="43" customFormat="1" ht="22" customHeight="1">
      <c r="A3" s="57"/>
      <c r="B3" s="58" t="s">
        <v>25</v>
      </c>
      <c r="C3" s="59"/>
      <c r="D3" s="59"/>
      <c r="E3" s="59"/>
      <c r="F3" s="59"/>
      <c r="G3" s="60"/>
      <c r="H3" s="61" t="s">
        <v>158</v>
      </c>
      <c r="I3" s="283"/>
      <c r="J3" s="61" t="s">
        <v>159</v>
      </c>
      <c r="K3" s="283"/>
      <c r="L3" s="61" t="s">
        <v>165</v>
      </c>
      <c r="M3" s="283"/>
      <c r="N3" s="61" t="s">
        <v>179</v>
      </c>
      <c r="O3" s="283"/>
      <c r="P3" s="61" t="s">
        <v>26</v>
      </c>
      <c r="Q3" s="283"/>
      <c r="R3" s="57"/>
    </row>
    <row r="4" spans="1:18" s="43" customFormat="1" ht="10">
      <c r="A4" s="57"/>
      <c r="B4" s="62" t="s">
        <v>27</v>
      </c>
      <c r="C4" s="63"/>
      <c r="D4" s="63"/>
      <c r="E4" s="63"/>
      <c r="F4" s="63"/>
      <c r="G4" s="64"/>
      <c r="H4" s="65">
        <v>0</v>
      </c>
      <c r="I4" s="73"/>
      <c r="J4" s="65">
        <v>0</v>
      </c>
      <c r="K4" s="73"/>
      <c r="L4" s="65">
        <v>0</v>
      </c>
      <c r="M4" s="73"/>
      <c r="N4" s="65">
        <v>0</v>
      </c>
      <c r="O4" s="73"/>
      <c r="P4" s="65"/>
      <c r="Q4" s="73"/>
      <c r="R4" s="57"/>
    </row>
    <row r="5" spans="1:18" s="43" customFormat="1" ht="10">
      <c r="A5" s="57"/>
      <c r="B5" s="62" t="s">
        <v>28</v>
      </c>
      <c r="C5" s="63"/>
      <c r="D5" s="63"/>
      <c r="E5" s="63"/>
      <c r="F5" s="63"/>
      <c r="G5" s="64"/>
      <c r="H5" s="65">
        <v>0</v>
      </c>
      <c r="I5" s="73"/>
      <c r="J5" s="65">
        <v>0</v>
      </c>
      <c r="K5" s="73"/>
      <c r="L5" s="65">
        <v>0</v>
      </c>
      <c r="M5" s="73"/>
      <c r="N5" s="65">
        <v>0</v>
      </c>
      <c r="O5" s="73"/>
      <c r="P5" s="65"/>
      <c r="Q5" s="73"/>
      <c r="R5" s="57"/>
    </row>
    <row r="6" spans="1:18" s="43" customFormat="1" ht="10">
      <c r="A6" s="57"/>
      <c r="B6" s="62" t="s">
        <v>29</v>
      </c>
      <c r="C6" s="63"/>
      <c r="D6" s="63"/>
      <c r="E6" s="63"/>
      <c r="F6" s="63"/>
      <c r="G6" s="64"/>
      <c r="H6" s="65">
        <v>0</v>
      </c>
      <c r="I6" s="73"/>
      <c r="J6" s="65">
        <v>0</v>
      </c>
      <c r="K6" s="73"/>
      <c r="L6" s="65">
        <v>0</v>
      </c>
      <c r="M6" s="73"/>
      <c r="N6" s="65">
        <v>0</v>
      </c>
      <c r="O6" s="73"/>
      <c r="P6" s="65"/>
      <c r="Q6" s="73"/>
      <c r="R6" s="57"/>
    </row>
    <row r="7" spans="1:18" s="43" customFormat="1" ht="10">
      <c r="A7" s="57"/>
      <c r="B7" s="62" t="s">
        <v>30</v>
      </c>
      <c r="C7" s="63"/>
      <c r="D7" s="63"/>
      <c r="E7" s="63"/>
      <c r="F7" s="63"/>
      <c r="G7" s="64"/>
      <c r="H7" s="66">
        <f>H5+H6</f>
        <v>0</v>
      </c>
      <c r="I7" s="73"/>
      <c r="J7" s="66">
        <f>J5+J6</f>
        <v>0</v>
      </c>
      <c r="K7" s="73"/>
      <c r="L7" s="66">
        <f>L5+L6</f>
        <v>0</v>
      </c>
      <c r="M7" s="73"/>
      <c r="N7" s="66">
        <f>N5+N6</f>
        <v>0</v>
      </c>
      <c r="O7" s="73"/>
      <c r="P7" s="67"/>
      <c r="Q7" s="73"/>
      <c r="R7" s="57"/>
    </row>
    <row r="8" spans="1:18" s="43" customFormat="1" ht="10">
      <c r="A8" s="57"/>
      <c r="B8" s="68"/>
      <c r="C8" s="68"/>
      <c r="D8" s="68"/>
      <c r="E8" s="68"/>
      <c r="F8" s="68"/>
      <c r="G8" s="68"/>
      <c r="H8" s="317"/>
      <c r="I8" s="318"/>
      <c r="J8" s="317"/>
      <c r="K8" s="318"/>
      <c r="L8" s="317"/>
      <c r="M8" s="318"/>
      <c r="N8" s="317"/>
      <c r="O8" s="318"/>
      <c r="P8" s="319"/>
      <c r="Q8" s="318"/>
      <c r="R8" s="57"/>
    </row>
    <row r="9" spans="1:18" s="43" customFormat="1" ht="15.5">
      <c r="A9" s="57"/>
      <c r="B9" s="22" t="s">
        <v>306</v>
      </c>
      <c r="C9" s="68"/>
      <c r="D9" s="68"/>
      <c r="E9" s="68"/>
      <c r="F9" s="68"/>
      <c r="G9" s="68"/>
      <c r="H9" s="317"/>
      <c r="I9" s="318"/>
      <c r="J9" s="317"/>
      <c r="K9" s="318"/>
      <c r="L9" s="317"/>
      <c r="M9" s="318"/>
      <c r="N9" s="317"/>
      <c r="O9" s="318"/>
      <c r="P9" s="319"/>
      <c r="Q9" s="318"/>
      <c r="R9" s="57"/>
    </row>
    <row r="10" spans="1:18" s="43" customFormat="1" ht="10.5">
      <c r="A10" s="57"/>
      <c r="B10" s="70" t="s">
        <v>307</v>
      </c>
      <c r="C10" s="65"/>
      <c r="D10" s="65"/>
      <c r="E10" s="71" t="s">
        <v>14</v>
      </c>
      <c r="F10" s="71" t="s">
        <v>45</v>
      </c>
      <c r="G10" s="71" t="s">
        <v>46</v>
      </c>
      <c r="H10" s="83"/>
      <c r="I10" s="69"/>
      <c r="J10" s="68"/>
      <c r="K10" s="69"/>
      <c r="L10" s="83"/>
      <c r="M10" s="69"/>
      <c r="N10" s="68"/>
      <c r="O10" s="69"/>
      <c r="P10" s="68"/>
      <c r="Q10" s="69"/>
      <c r="R10" s="57"/>
    </row>
    <row r="11" spans="1:18" s="43" customFormat="1" ht="10">
      <c r="A11" s="57"/>
      <c r="B11" s="72"/>
      <c r="C11" s="65"/>
      <c r="D11" s="73"/>
      <c r="E11" s="313"/>
      <c r="F11" s="314"/>
      <c r="G11" s="314"/>
      <c r="H11" s="76"/>
      <c r="I11" s="284"/>
      <c r="J11" s="77"/>
      <c r="K11" s="305"/>
      <c r="L11" s="76"/>
      <c r="M11" s="284"/>
      <c r="N11" s="77"/>
      <c r="O11" s="305"/>
      <c r="P11" s="77">
        <f t="shared" ref="P11:P12" si="0">H11+J11+L11+N11</f>
        <v>0</v>
      </c>
      <c r="Q11" s="308">
        <f t="shared" ref="Q11:Q13" si="1">I11+K11+M11+O11</f>
        <v>0</v>
      </c>
      <c r="R11" s="57"/>
    </row>
    <row r="12" spans="1:18" s="43" customFormat="1" ht="10">
      <c r="A12" s="57"/>
      <c r="B12" s="72"/>
      <c r="C12" s="65"/>
      <c r="D12" s="73"/>
      <c r="E12" s="313"/>
      <c r="F12" s="314"/>
      <c r="G12" s="314"/>
      <c r="H12" s="76"/>
      <c r="I12" s="284"/>
      <c r="J12" s="77"/>
      <c r="K12" s="305"/>
      <c r="L12" s="76"/>
      <c r="M12" s="284"/>
      <c r="N12" s="77"/>
      <c r="O12" s="305"/>
      <c r="P12" s="77">
        <f t="shared" si="0"/>
        <v>0</v>
      </c>
      <c r="Q12" s="308">
        <f t="shared" si="1"/>
        <v>0</v>
      </c>
      <c r="R12" s="57"/>
    </row>
    <row r="13" spans="1:18" s="43" customFormat="1" ht="10">
      <c r="A13" s="57"/>
      <c r="B13" s="72"/>
      <c r="C13" s="65"/>
      <c r="D13" s="73"/>
      <c r="E13" s="313"/>
      <c r="F13" s="314"/>
      <c r="G13" s="314"/>
      <c r="H13" s="76"/>
      <c r="I13" s="284"/>
      <c r="J13" s="77"/>
      <c r="K13" s="305"/>
      <c r="L13" s="76"/>
      <c r="M13" s="284"/>
      <c r="N13" s="77"/>
      <c r="O13" s="305"/>
      <c r="P13" s="77">
        <f>H13+J13+L13+N13</f>
        <v>0</v>
      </c>
      <c r="Q13" s="308">
        <f t="shared" si="1"/>
        <v>0</v>
      </c>
      <c r="R13" s="57"/>
    </row>
    <row r="14" spans="1:18" s="43" customFormat="1" ht="10">
      <c r="A14" s="57"/>
      <c r="B14" s="72"/>
      <c r="C14" s="65"/>
      <c r="D14" s="73"/>
      <c r="E14" s="313"/>
      <c r="F14" s="314"/>
      <c r="G14" s="314"/>
      <c r="H14" s="76"/>
      <c r="I14" s="284"/>
      <c r="J14" s="77"/>
      <c r="K14" s="305"/>
      <c r="L14" s="76"/>
      <c r="M14" s="284"/>
      <c r="N14" s="77"/>
      <c r="O14" s="305"/>
      <c r="P14" s="77">
        <f>H14+J14+L14+N14</f>
        <v>0</v>
      </c>
      <c r="Q14" s="308">
        <f>I14+K14+M14+O14</f>
        <v>0</v>
      </c>
      <c r="R14" s="57"/>
    </row>
    <row r="15" spans="1:18" s="43" customFormat="1" ht="10.5">
      <c r="A15" s="57"/>
      <c r="B15" s="58"/>
      <c r="C15" s="59"/>
      <c r="D15" s="59"/>
      <c r="E15" s="59"/>
      <c r="F15" s="59"/>
      <c r="G15" s="78" t="s">
        <v>316</v>
      </c>
      <c r="H15" s="241">
        <f>SUM(H11:H14)</f>
        <v>0</v>
      </c>
      <c r="I15" s="285"/>
      <c r="J15" s="241">
        <f t="shared" ref="J15" si="2">SUM(J11:J14)</f>
        <v>0</v>
      </c>
      <c r="K15" s="285"/>
      <c r="L15" s="241">
        <f t="shared" ref="L15" si="3">SUM(L11:L14)</f>
        <v>0</v>
      </c>
      <c r="M15" s="285"/>
      <c r="N15" s="241">
        <f t="shared" ref="N15" si="4">SUM(N11:N14)</f>
        <v>0</v>
      </c>
      <c r="O15" s="285"/>
      <c r="P15" s="241">
        <f>SUM(P14:P14)</f>
        <v>0</v>
      </c>
      <c r="Q15" s="310"/>
      <c r="R15" s="57"/>
    </row>
    <row r="16" spans="1:18" s="43" customFormat="1" ht="10.5">
      <c r="A16" s="57"/>
      <c r="B16" s="84"/>
      <c r="C16" s="85"/>
      <c r="D16" s="85"/>
      <c r="E16" s="85"/>
      <c r="F16" s="85"/>
      <c r="G16" s="85"/>
      <c r="H16" s="315"/>
      <c r="I16" s="316"/>
      <c r="J16" s="315"/>
      <c r="K16" s="316"/>
      <c r="L16" s="315"/>
      <c r="M16" s="316"/>
      <c r="N16" s="315"/>
      <c r="O16" s="316"/>
      <c r="P16" s="315"/>
      <c r="Q16" s="316"/>
      <c r="R16" s="57"/>
    </row>
    <row r="17" spans="1:18" s="43" customFormat="1" ht="15.5">
      <c r="A17" s="57"/>
      <c r="B17" s="22" t="s">
        <v>280</v>
      </c>
      <c r="C17" s="85"/>
      <c r="D17" s="85"/>
      <c r="E17" s="85"/>
      <c r="F17" s="85"/>
      <c r="G17" s="85"/>
      <c r="H17" s="315"/>
      <c r="I17" s="316"/>
      <c r="J17" s="315"/>
      <c r="K17" s="316"/>
      <c r="L17" s="315"/>
      <c r="M17" s="316"/>
      <c r="N17" s="315"/>
      <c r="O17" s="316"/>
      <c r="P17" s="315"/>
      <c r="Q17" s="316"/>
      <c r="R17" s="57"/>
    </row>
    <row r="18" spans="1:18" s="43" customFormat="1" ht="24" customHeight="1">
      <c r="A18" s="57"/>
      <c r="B18" s="70" t="s">
        <v>31</v>
      </c>
      <c r="C18" s="71" t="s">
        <v>32</v>
      </c>
      <c r="D18" s="71" t="s">
        <v>33</v>
      </c>
      <c r="E18" s="71" t="s">
        <v>34</v>
      </c>
      <c r="F18" s="71" t="s">
        <v>35</v>
      </c>
      <c r="G18" s="71" t="s">
        <v>36</v>
      </c>
      <c r="H18" s="68"/>
      <c r="I18" s="69"/>
      <c r="J18" s="68"/>
      <c r="K18" s="69"/>
      <c r="L18" s="68"/>
      <c r="M18" s="69"/>
      <c r="N18" s="68"/>
      <c r="O18" s="69"/>
      <c r="P18" s="68"/>
      <c r="Q18" s="69"/>
      <c r="R18" s="57"/>
    </row>
    <row r="19" spans="1:18" s="43" customFormat="1" ht="10">
      <c r="A19" s="57"/>
      <c r="B19" s="72"/>
      <c r="C19" s="65"/>
      <c r="D19" s="73"/>
      <c r="E19" s="65"/>
      <c r="F19" s="75"/>
      <c r="G19" s="75"/>
      <c r="H19" s="76"/>
      <c r="I19" s="284"/>
      <c r="J19" s="77"/>
      <c r="K19" s="305"/>
      <c r="L19" s="76"/>
      <c r="M19" s="284"/>
      <c r="N19" s="77"/>
      <c r="O19" s="305"/>
      <c r="P19" s="77">
        <f>H19+J19+L19+N19</f>
        <v>0</v>
      </c>
      <c r="Q19" s="308">
        <f>I19+K19+M19+O19</f>
        <v>0</v>
      </c>
      <c r="R19" s="57"/>
    </row>
    <row r="20" spans="1:18" s="43" customFormat="1" ht="10">
      <c r="A20" s="57"/>
      <c r="B20" s="72"/>
      <c r="C20" s="65"/>
      <c r="D20" s="73"/>
      <c r="E20" s="65"/>
      <c r="F20" s="75"/>
      <c r="G20" s="75"/>
      <c r="H20" s="76"/>
      <c r="I20" s="284"/>
      <c r="J20" s="77"/>
      <c r="K20" s="305"/>
      <c r="L20" s="76"/>
      <c r="M20" s="284"/>
      <c r="N20" s="77"/>
      <c r="O20" s="305"/>
      <c r="P20" s="77">
        <f>H20+J20+L20+N20</f>
        <v>0</v>
      </c>
      <c r="Q20" s="308">
        <f>I20+K20+M20+O20</f>
        <v>0</v>
      </c>
      <c r="R20" s="57"/>
    </row>
    <row r="21" spans="1:18" s="43" customFormat="1" ht="10">
      <c r="A21" s="57"/>
      <c r="B21" s="72"/>
      <c r="C21" s="65"/>
      <c r="D21" s="73"/>
      <c r="E21" s="65"/>
      <c r="F21" s="75"/>
      <c r="G21" s="75"/>
      <c r="H21" s="76"/>
      <c r="I21" s="284"/>
      <c r="J21" s="77"/>
      <c r="K21" s="305"/>
      <c r="L21" s="76"/>
      <c r="M21" s="284"/>
      <c r="N21" s="77"/>
      <c r="O21" s="305"/>
      <c r="P21" s="77">
        <f t="shared" ref="P21:P22" si="5">H21+J21+L21+N21</f>
        <v>0</v>
      </c>
      <c r="Q21" s="308">
        <f t="shared" ref="Q21:Q22" si="6">I21+K21+M21+O21</f>
        <v>0</v>
      </c>
      <c r="R21" s="57"/>
    </row>
    <row r="22" spans="1:18" s="43" customFormat="1" ht="10">
      <c r="A22" s="57"/>
      <c r="B22" s="72"/>
      <c r="C22" s="65"/>
      <c r="D22" s="73"/>
      <c r="E22" s="65"/>
      <c r="F22" s="75"/>
      <c r="G22" s="75"/>
      <c r="H22" s="76"/>
      <c r="I22" s="284"/>
      <c r="J22" s="77"/>
      <c r="K22" s="305"/>
      <c r="L22" s="76"/>
      <c r="M22" s="284"/>
      <c r="N22" s="77"/>
      <c r="O22" s="305"/>
      <c r="P22" s="77">
        <f t="shared" si="5"/>
        <v>0</v>
      </c>
      <c r="Q22" s="308">
        <f t="shared" si="6"/>
        <v>0</v>
      </c>
      <c r="R22" s="57"/>
    </row>
    <row r="23" spans="1:18" s="43" customFormat="1" ht="10.5">
      <c r="A23" s="57"/>
      <c r="B23" s="58"/>
      <c r="C23" s="59"/>
      <c r="D23" s="59"/>
      <c r="E23" s="59"/>
      <c r="F23" s="59"/>
      <c r="G23" s="78" t="s">
        <v>348</v>
      </c>
      <c r="H23" s="241">
        <f>SUM(H19:H22)</f>
        <v>0</v>
      </c>
      <c r="I23" s="285"/>
      <c r="J23" s="241">
        <f>SUM(J19:J22)</f>
        <v>0</v>
      </c>
      <c r="K23" s="285"/>
      <c r="L23" s="241">
        <f>SUM(L19:L22)</f>
        <v>0</v>
      </c>
      <c r="M23" s="285"/>
      <c r="N23" s="241">
        <f>SUM(N19:N22)</f>
        <v>0</v>
      </c>
      <c r="O23" s="285"/>
      <c r="P23" s="241">
        <f>SUM(P19:P22)</f>
        <v>0</v>
      </c>
      <c r="Q23" s="285"/>
      <c r="R23" s="57"/>
    </row>
    <row r="24" spans="1:18" s="43" customFormat="1" ht="10.5">
      <c r="A24" s="57"/>
      <c r="B24" s="58"/>
      <c r="C24" s="59"/>
      <c r="D24" s="59"/>
      <c r="E24" s="59"/>
      <c r="F24" s="59"/>
      <c r="G24" s="78" t="s">
        <v>349</v>
      </c>
      <c r="H24" s="242" t="e">
        <f>H23/H7</f>
        <v>#DIV/0!</v>
      </c>
      <c r="I24" s="286"/>
      <c r="J24" s="242" t="e">
        <f>J23/J7</f>
        <v>#DIV/0!</v>
      </c>
      <c r="K24" s="286"/>
      <c r="L24" s="242" t="e">
        <f>L23/L7</f>
        <v>#DIV/0!</v>
      </c>
      <c r="M24" s="286"/>
      <c r="N24" s="242" t="e">
        <f>N23/N7</f>
        <v>#DIV/0!</v>
      </c>
      <c r="O24" s="286"/>
      <c r="P24" s="242"/>
      <c r="Q24" s="286"/>
      <c r="R24" s="57"/>
    </row>
    <row r="25" spans="1:18" s="43" customFormat="1" ht="8.5" customHeight="1">
      <c r="A25" s="57"/>
      <c r="B25" s="79"/>
      <c r="C25" s="79"/>
      <c r="D25" s="79"/>
      <c r="E25" s="79"/>
      <c r="F25" s="79"/>
      <c r="G25" s="79"/>
      <c r="H25" s="80"/>
      <c r="I25" s="287"/>
      <c r="J25" s="80"/>
      <c r="K25" s="287"/>
      <c r="L25" s="80"/>
      <c r="M25" s="287"/>
      <c r="N25" s="80"/>
      <c r="O25" s="287"/>
      <c r="P25" s="80"/>
      <c r="Q25" s="287"/>
      <c r="R25" s="57"/>
    </row>
    <row r="26" spans="1:18" s="43" customFormat="1" ht="20.5">
      <c r="A26" s="57"/>
      <c r="B26" s="81" t="s">
        <v>37</v>
      </c>
      <c r="C26" s="71" t="s">
        <v>38</v>
      </c>
      <c r="D26" s="71" t="s">
        <v>279</v>
      </c>
      <c r="E26" s="71" t="s">
        <v>39</v>
      </c>
      <c r="F26" s="71" t="s">
        <v>40</v>
      </c>
      <c r="G26" s="71" t="s">
        <v>41</v>
      </c>
      <c r="H26" s="68"/>
      <c r="I26" s="69"/>
      <c r="J26" s="68"/>
      <c r="K26" s="69"/>
      <c r="L26" s="68"/>
      <c r="M26" s="69"/>
      <c r="N26" s="68"/>
      <c r="O26" s="69"/>
      <c r="P26" s="68"/>
      <c r="Q26" s="69"/>
      <c r="R26" s="57"/>
    </row>
    <row r="27" spans="1:18" s="43" customFormat="1" ht="10">
      <c r="A27" s="57"/>
      <c r="B27" s="72"/>
      <c r="C27" s="65"/>
      <c r="D27" s="311"/>
      <c r="E27" s="65"/>
      <c r="F27" s="280"/>
      <c r="G27" s="312"/>
      <c r="H27" s="76"/>
      <c r="I27" s="284"/>
      <c r="J27" s="77"/>
      <c r="K27" s="305"/>
      <c r="L27" s="76"/>
      <c r="M27" s="284"/>
      <c r="N27" s="77"/>
      <c r="O27" s="305"/>
      <c r="P27" s="77">
        <f t="shared" ref="P27:P30" si="7">H27+J27+L27+N27</f>
        <v>0</v>
      </c>
      <c r="Q27" s="308">
        <f t="shared" ref="Q27:Q30" si="8">I27+K27+M27+O27</f>
        <v>0</v>
      </c>
      <c r="R27" s="57"/>
    </row>
    <row r="28" spans="1:18" s="43" customFormat="1" ht="10">
      <c r="A28" s="57"/>
      <c r="B28" s="72"/>
      <c r="C28" s="65"/>
      <c r="D28" s="311"/>
      <c r="E28" s="65"/>
      <c r="F28" s="280"/>
      <c r="G28" s="312"/>
      <c r="H28" s="76"/>
      <c r="I28" s="284"/>
      <c r="J28" s="77"/>
      <c r="K28" s="305"/>
      <c r="L28" s="76"/>
      <c r="M28" s="284"/>
      <c r="N28" s="77"/>
      <c r="O28" s="305"/>
      <c r="P28" s="77">
        <f t="shared" si="7"/>
        <v>0</v>
      </c>
      <c r="Q28" s="308">
        <f t="shared" si="8"/>
        <v>0</v>
      </c>
      <c r="R28" s="57"/>
    </row>
    <row r="29" spans="1:18" s="43" customFormat="1" ht="10">
      <c r="A29" s="57"/>
      <c r="B29" s="72"/>
      <c r="C29" s="65"/>
      <c r="D29" s="311"/>
      <c r="E29" s="65"/>
      <c r="F29" s="280"/>
      <c r="G29" s="312"/>
      <c r="H29" s="76"/>
      <c r="I29" s="284"/>
      <c r="J29" s="77"/>
      <c r="K29" s="305"/>
      <c r="L29" s="76"/>
      <c r="M29" s="284"/>
      <c r="N29" s="77"/>
      <c r="O29" s="305"/>
      <c r="P29" s="77">
        <f t="shared" si="7"/>
        <v>0</v>
      </c>
      <c r="Q29" s="308">
        <f t="shared" si="8"/>
        <v>0</v>
      </c>
      <c r="R29" s="57"/>
    </row>
    <row r="30" spans="1:18" s="43" customFormat="1" ht="10">
      <c r="A30" s="57"/>
      <c r="B30" s="72"/>
      <c r="C30" s="65"/>
      <c r="D30" s="311"/>
      <c r="E30" s="65"/>
      <c r="F30" s="280"/>
      <c r="G30" s="312"/>
      <c r="H30" s="76"/>
      <c r="I30" s="284"/>
      <c r="J30" s="77"/>
      <c r="K30" s="305"/>
      <c r="L30" s="76"/>
      <c r="M30" s="284"/>
      <c r="N30" s="77"/>
      <c r="O30" s="305"/>
      <c r="P30" s="77">
        <f t="shared" si="7"/>
        <v>0</v>
      </c>
      <c r="Q30" s="308">
        <f t="shared" si="8"/>
        <v>0</v>
      </c>
      <c r="R30" s="57"/>
    </row>
    <row r="31" spans="1:18" s="43" customFormat="1" ht="10.5">
      <c r="A31" s="57"/>
      <c r="B31" s="58"/>
      <c r="C31" s="59"/>
      <c r="D31" s="59"/>
      <c r="E31" s="59"/>
      <c r="F31" s="59"/>
      <c r="G31" s="78" t="s">
        <v>350</v>
      </c>
      <c r="H31" s="76">
        <f>SUM(H27:H30)</f>
        <v>0</v>
      </c>
      <c r="I31" s="284"/>
      <c r="J31" s="76">
        <f>SUM(J27:J30)</f>
        <v>0</v>
      </c>
      <c r="K31" s="284"/>
      <c r="L31" s="76">
        <f>SUM(L27:L30)</f>
        <v>0</v>
      </c>
      <c r="M31" s="284"/>
      <c r="N31" s="76">
        <f>SUM(N27:N30)</f>
        <v>0</v>
      </c>
      <c r="O31" s="284"/>
      <c r="P31" s="241">
        <f>SUM(P28:P30)</f>
        <v>0</v>
      </c>
      <c r="Q31" s="305"/>
      <c r="R31" s="57"/>
    </row>
    <row r="32" spans="1:18" s="43" customFormat="1" ht="10.5">
      <c r="A32" s="57"/>
      <c r="B32" s="58"/>
      <c r="C32" s="59"/>
      <c r="D32" s="59"/>
      <c r="E32" s="59"/>
      <c r="F32" s="59"/>
      <c r="G32" s="78" t="s">
        <v>351</v>
      </c>
      <c r="H32" s="242" t="e">
        <f>H31/H7</f>
        <v>#DIV/0!</v>
      </c>
      <c r="I32" s="286"/>
      <c r="J32" s="242" t="e">
        <f>J31/J7</f>
        <v>#DIV/0!</v>
      </c>
      <c r="K32" s="286"/>
      <c r="L32" s="242" t="e">
        <f>L31/L7</f>
        <v>#DIV/0!</v>
      </c>
      <c r="M32" s="286"/>
      <c r="N32" s="242" t="e">
        <f>N31/N7</f>
        <v>#DIV/0!</v>
      </c>
      <c r="O32" s="286"/>
      <c r="P32" s="242"/>
      <c r="Q32" s="309"/>
      <c r="R32" s="57"/>
    </row>
    <row r="33" spans="1:18" s="43" customFormat="1" ht="8.5" customHeight="1">
      <c r="A33" s="57"/>
      <c r="B33" s="79"/>
      <c r="C33" s="79"/>
      <c r="D33" s="79"/>
      <c r="E33" s="79"/>
      <c r="F33" s="79"/>
      <c r="G33" s="79"/>
      <c r="H33" s="82"/>
      <c r="I33" s="288"/>
      <c r="J33" s="82"/>
      <c r="K33" s="288"/>
      <c r="L33" s="82"/>
      <c r="M33" s="288"/>
      <c r="N33" s="82"/>
      <c r="O33" s="288"/>
      <c r="P33" s="82"/>
      <c r="Q33" s="288"/>
      <c r="R33" s="57"/>
    </row>
    <row r="34" spans="1:18" s="43" customFormat="1" ht="20.5">
      <c r="A34" s="57"/>
      <c r="B34" s="70" t="s">
        <v>42</v>
      </c>
      <c r="C34" s="65" t="s">
        <v>377</v>
      </c>
      <c r="D34" s="71" t="s">
        <v>378</v>
      </c>
      <c r="E34" s="71" t="s">
        <v>39</v>
      </c>
      <c r="F34" s="71" t="s">
        <v>40</v>
      </c>
      <c r="G34" s="71" t="s">
        <v>43</v>
      </c>
      <c r="H34" s="83"/>
      <c r="I34" s="69"/>
      <c r="J34" s="68"/>
      <c r="K34" s="69"/>
      <c r="L34" s="83"/>
      <c r="M34" s="69"/>
      <c r="N34" s="68"/>
      <c r="O34" s="69"/>
      <c r="P34" s="68"/>
      <c r="Q34" s="69"/>
      <c r="R34" s="57"/>
    </row>
    <row r="35" spans="1:18" s="43" customFormat="1" ht="10">
      <c r="A35" s="57"/>
      <c r="B35" s="72"/>
      <c r="C35" s="65"/>
      <c r="D35" s="73"/>
      <c r="E35" s="75"/>
      <c r="F35" s="312"/>
      <c r="G35" s="312"/>
      <c r="H35" s="76"/>
      <c r="I35" s="284"/>
      <c r="J35" s="77"/>
      <c r="K35" s="305"/>
      <c r="L35" s="76"/>
      <c r="M35" s="284"/>
      <c r="N35" s="77"/>
      <c r="O35" s="305"/>
      <c r="P35" s="77">
        <f t="shared" ref="P35:P38" si="9">H35+J35+L35+N35</f>
        <v>0</v>
      </c>
      <c r="Q35" s="308">
        <f t="shared" ref="Q35:Q38" si="10">I35+K35+M35+O35</f>
        <v>0</v>
      </c>
      <c r="R35" s="57"/>
    </row>
    <row r="36" spans="1:18" s="43" customFormat="1" ht="10">
      <c r="A36" s="57"/>
      <c r="B36" s="72"/>
      <c r="C36" s="65"/>
      <c r="D36" s="73"/>
      <c r="E36" s="75"/>
      <c r="F36" s="312"/>
      <c r="G36" s="312"/>
      <c r="H36" s="76"/>
      <c r="I36" s="284"/>
      <c r="J36" s="77"/>
      <c r="K36" s="305"/>
      <c r="L36" s="76"/>
      <c r="M36" s="284"/>
      <c r="N36" s="77"/>
      <c r="O36" s="305"/>
      <c r="P36" s="77">
        <f t="shared" ref="P36" si="11">H36+J36+L36+N36</f>
        <v>0</v>
      </c>
      <c r="Q36" s="308">
        <f t="shared" ref="Q36" si="12">I36+K36+M36+O36</f>
        <v>0</v>
      </c>
      <c r="R36" s="57"/>
    </row>
    <row r="37" spans="1:18" s="43" customFormat="1" ht="10">
      <c r="A37" s="57"/>
      <c r="B37" s="72"/>
      <c r="C37" s="65"/>
      <c r="D37" s="73"/>
      <c r="E37" s="75"/>
      <c r="F37" s="312"/>
      <c r="G37" s="312"/>
      <c r="H37" s="76"/>
      <c r="I37" s="284"/>
      <c r="J37" s="77"/>
      <c r="K37" s="305"/>
      <c r="L37" s="76"/>
      <c r="M37" s="284"/>
      <c r="N37" s="77"/>
      <c r="O37" s="305"/>
      <c r="P37" s="77">
        <f t="shared" si="9"/>
        <v>0</v>
      </c>
      <c r="Q37" s="308">
        <f t="shared" si="10"/>
        <v>0</v>
      </c>
      <c r="R37" s="57"/>
    </row>
    <row r="38" spans="1:18" s="43" customFormat="1" ht="10">
      <c r="A38" s="57"/>
      <c r="B38" s="72"/>
      <c r="C38" s="65"/>
      <c r="D38" s="73"/>
      <c r="E38" s="75"/>
      <c r="F38" s="312"/>
      <c r="G38" s="312"/>
      <c r="H38" s="76"/>
      <c r="I38" s="284"/>
      <c r="J38" s="77"/>
      <c r="K38" s="305"/>
      <c r="L38" s="76"/>
      <c r="M38" s="284"/>
      <c r="N38" s="77"/>
      <c r="O38" s="305"/>
      <c r="P38" s="77">
        <f t="shared" si="9"/>
        <v>0</v>
      </c>
      <c r="Q38" s="308">
        <f t="shared" si="10"/>
        <v>0</v>
      </c>
      <c r="R38" s="57"/>
    </row>
    <row r="39" spans="1:18" s="43" customFormat="1" ht="10.5">
      <c r="A39" s="57"/>
      <c r="B39" s="58"/>
      <c r="C39" s="59"/>
      <c r="D39" s="59"/>
      <c r="E39" s="59"/>
      <c r="F39" s="59"/>
      <c r="G39" s="78" t="s">
        <v>352</v>
      </c>
      <c r="H39" s="241">
        <f>SUM(H35:H38)</f>
        <v>0</v>
      </c>
      <c r="I39" s="285"/>
      <c r="J39" s="241">
        <f>SUM(J35:J38)</f>
        <v>0</v>
      </c>
      <c r="K39" s="285"/>
      <c r="L39" s="241">
        <f>SUM(L35:L38)</f>
        <v>0</v>
      </c>
      <c r="M39" s="285"/>
      <c r="N39" s="241">
        <f>SUM(N35:N38)</f>
        <v>0</v>
      </c>
      <c r="O39" s="285"/>
      <c r="P39" s="241">
        <f>SUM(P35:P38)</f>
        <v>0</v>
      </c>
      <c r="Q39" s="310"/>
      <c r="R39" s="57"/>
    </row>
    <row r="40" spans="1:18" s="43" customFormat="1" ht="10.5">
      <c r="A40" s="57"/>
      <c r="B40" s="58"/>
      <c r="C40" s="59"/>
      <c r="D40" s="59"/>
      <c r="E40" s="59"/>
      <c r="F40" s="59"/>
      <c r="G40" s="78" t="s">
        <v>353</v>
      </c>
      <c r="H40" s="242" t="e">
        <f>H39/H7</f>
        <v>#DIV/0!</v>
      </c>
      <c r="I40" s="286"/>
      <c r="J40" s="242" t="e">
        <f>J39/J7</f>
        <v>#DIV/0!</v>
      </c>
      <c r="K40" s="286"/>
      <c r="L40" s="242" t="e">
        <f>L39/L7</f>
        <v>#DIV/0!</v>
      </c>
      <c r="M40" s="286"/>
      <c r="N40" s="242" t="e">
        <f>N39/N7</f>
        <v>#DIV/0!</v>
      </c>
      <c r="O40" s="286"/>
      <c r="P40" s="242"/>
      <c r="Q40" s="309"/>
      <c r="R40" s="57"/>
    </row>
    <row r="41" spans="1:18" s="43" customFormat="1" ht="8.5" customHeight="1">
      <c r="A41" s="57"/>
      <c r="B41" s="218"/>
      <c r="C41" s="218"/>
      <c r="D41" s="218"/>
      <c r="E41" s="218"/>
      <c r="F41" s="218"/>
      <c r="G41" s="79"/>
      <c r="H41" s="80"/>
      <c r="I41" s="287"/>
      <c r="J41" s="80"/>
      <c r="K41" s="287"/>
      <c r="L41" s="80"/>
      <c r="M41" s="287"/>
      <c r="N41" s="80"/>
      <c r="O41" s="287"/>
      <c r="P41" s="80"/>
      <c r="Q41" s="287"/>
      <c r="R41" s="57"/>
    </row>
    <row r="42" spans="1:18" s="43" customFormat="1" ht="10.5">
      <c r="A42" s="57"/>
      <c r="B42" s="70" t="s">
        <v>44</v>
      </c>
      <c r="C42" s="65"/>
      <c r="D42" s="65"/>
      <c r="E42" s="71" t="s">
        <v>14</v>
      </c>
      <c r="F42" s="71" t="s">
        <v>45</v>
      </c>
      <c r="G42" s="71" t="s">
        <v>46</v>
      </c>
      <c r="H42" s="83"/>
      <c r="I42" s="69"/>
      <c r="J42" s="68"/>
      <c r="K42" s="69"/>
      <c r="L42" s="83"/>
      <c r="M42" s="69"/>
      <c r="N42" s="68"/>
      <c r="O42" s="69"/>
      <c r="P42" s="68"/>
      <c r="Q42" s="69"/>
      <c r="R42" s="57"/>
    </row>
    <row r="43" spans="1:18" s="43" customFormat="1" ht="10">
      <c r="A43" s="57"/>
      <c r="B43" s="72"/>
      <c r="C43" s="65"/>
      <c r="D43" s="73"/>
      <c r="E43" s="75"/>
      <c r="F43" s="314"/>
      <c r="G43" s="314"/>
      <c r="H43" s="76"/>
      <c r="I43" s="284"/>
      <c r="J43" s="77"/>
      <c r="K43" s="305"/>
      <c r="L43" s="76"/>
      <c r="M43" s="284"/>
      <c r="N43" s="77"/>
      <c r="O43" s="305"/>
      <c r="P43" s="77">
        <f t="shared" ref="P43:P46" si="13">H43+J43+L43+N43</f>
        <v>0</v>
      </c>
      <c r="Q43" s="308">
        <f t="shared" ref="Q43:Q46" si="14">I43+K43+M43+O43</f>
        <v>0</v>
      </c>
      <c r="R43" s="57"/>
    </row>
    <row r="44" spans="1:18" s="43" customFormat="1" ht="10">
      <c r="A44" s="57"/>
      <c r="B44" s="72"/>
      <c r="C44" s="65"/>
      <c r="D44" s="73"/>
      <c r="E44" s="75"/>
      <c r="F44" s="314"/>
      <c r="G44" s="314"/>
      <c r="H44" s="76"/>
      <c r="I44" s="284"/>
      <c r="J44" s="77"/>
      <c r="K44" s="305"/>
      <c r="L44" s="76"/>
      <c r="M44" s="284"/>
      <c r="N44" s="77"/>
      <c r="O44" s="305"/>
      <c r="P44" s="77">
        <f t="shared" si="13"/>
        <v>0</v>
      </c>
      <c r="Q44" s="308">
        <f t="shared" si="14"/>
        <v>0</v>
      </c>
      <c r="R44" s="57"/>
    </row>
    <row r="45" spans="1:18" s="43" customFormat="1" ht="10">
      <c r="A45" s="57"/>
      <c r="B45" s="72"/>
      <c r="C45" s="65"/>
      <c r="D45" s="73"/>
      <c r="E45" s="75"/>
      <c r="F45" s="314"/>
      <c r="G45" s="314"/>
      <c r="H45" s="76"/>
      <c r="I45" s="284"/>
      <c r="J45" s="77"/>
      <c r="K45" s="305"/>
      <c r="L45" s="76"/>
      <c r="M45" s="284"/>
      <c r="N45" s="77"/>
      <c r="O45" s="305"/>
      <c r="P45" s="77">
        <f t="shared" si="13"/>
        <v>0</v>
      </c>
      <c r="Q45" s="308">
        <f t="shared" si="14"/>
        <v>0</v>
      </c>
      <c r="R45" s="57"/>
    </row>
    <row r="46" spans="1:18" s="43" customFormat="1" ht="10">
      <c r="A46" s="57"/>
      <c r="B46" s="72"/>
      <c r="C46" s="65"/>
      <c r="D46" s="73"/>
      <c r="E46" s="75"/>
      <c r="F46" s="314"/>
      <c r="G46" s="314"/>
      <c r="H46" s="76"/>
      <c r="I46" s="284"/>
      <c r="J46" s="77"/>
      <c r="K46" s="305"/>
      <c r="L46" s="76"/>
      <c r="M46" s="284"/>
      <c r="N46" s="77"/>
      <c r="O46" s="305"/>
      <c r="P46" s="77">
        <f t="shared" si="13"/>
        <v>0</v>
      </c>
      <c r="Q46" s="308">
        <f t="shared" si="14"/>
        <v>0</v>
      </c>
      <c r="R46" s="57"/>
    </row>
    <row r="47" spans="1:18" s="43" customFormat="1" ht="10.5">
      <c r="A47" s="57"/>
      <c r="B47" s="58"/>
      <c r="C47" s="59"/>
      <c r="D47" s="59"/>
      <c r="E47" s="59"/>
      <c r="F47" s="59"/>
      <c r="G47" s="78" t="s">
        <v>354</v>
      </c>
      <c r="H47" s="241">
        <f>SUM(H43:H46)</f>
        <v>0</v>
      </c>
      <c r="I47" s="285"/>
      <c r="J47" s="241">
        <f>SUM(J43:J46)</f>
        <v>0</v>
      </c>
      <c r="K47" s="285"/>
      <c r="L47" s="241">
        <f>SUM(L43:L46)</f>
        <v>0</v>
      </c>
      <c r="M47" s="285"/>
      <c r="N47" s="241">
        <f>SUM(N43:N46)</f>
        <v>0</v>
      </c>
      <c r="O47" s="285"/>
      <c r="P47" s="241">
        <f>SUM(P43:P46)</f>
        <v>0</v>
      </c>
      <c r="Q47" s="310"/>
      <c r="R47" s="57"/>
    </row>
    <row r="48" spans="1:18" s="43" customFormat="1" ht="10.5">
      <c r="A48" s="57"/>
      <c r="B48" s="58"/>
      <c r="C48" s="59"/>
      <c r="D48" s="59"/>
      <c r="E48" s="59"/>
      <c r="F48" s="59"/>
      <c r="G48" s="78" t="s">
        <v>355</v>
      </c>
      <c r="H48" s="242" t="e">
        <f>H47/H7</f>
        <v>#DIV/0!</v>
      </c>
      <c r="I48" s="286"/>
      <c r="J48" s="242" t="e">
        <f>J47/J7</f>
        <v>#DIV/0!</v>
      </c>
      <c r="K48" s="286"/>
      <c r="L48" s="242" t="e">
        <f>L47/L7</f>
        <v>#DIV/0!</v>
      </c>
      <c r="M48" s="286"/>
      <c r="N48" s="242" t="e">
        <f>N47/N7</f>
        <v>#DIV/0!</v>
      </c>
      <c r="O48" s="286"/>
      <c r="P48" s="242"/>
      <c r="Q48" s="309"/>
      <c r="R48" s="57"/>
    </row>
    <row r="49" spans="1:18" s="43" customFormat="1" ht="10.5">
      <c r="A49" s="57"/>
      <c r="B49" s="218"/>
      <c r="C49" s="218"/>
      <c r="D49" s="218"/>
      <c r="E49" s="218"/>
      <c r="F49" s="218"/>
      <c r="G49" s="79"/>
      <c r="H49" s="80"/>
      <c r="I49" s="287"/>
      <c r="J49" s="80"/>
      <c r="K49" s="287"/>
      <c r="L49" s="80"/>
      <c r="M49" s="287"/>
      <c r="N49" s="80"/>
      <c r="O49" s="287"/>
      <c r="P49" s="80"/>
      <c r="Q49" s="287"/>
      <c r="R49" s="57"/>
    </row>
    <row r="50" spans="1:18" s="43" customFormat="1" ht="10.5">
      <c r="A50" s="57"/>
      <c r="B50" s="79"/>
      <c r="C50" s="79"/>
      <c r="D50" s="79"/>
      <c r="E50" s="79"/>
      <c r="F50" s="79"/>
      <c r="G50" s="79"/>
      <c r="H50" s="82"/>
      <c r="I50" s="288"/>
      <c r="J50" s="82"/>
      <c r="K50" s="288"/>
      <c r="L50" s="82"/>
      <c r="M50" s="288"/>
      <c r="N50" s="82"/>
      <c r="O50" s="288"/>
      <c r="P50" s="82"/>
      <c r="Q50" s="288"/>
      <c r="R50" s="57"/>
    </row>
    <row r="51" spans="1:18" s="43" customFormat="1" ht="10.5">
      <c r="A51" s="57"/>
      <c r="B51" s="70" t="s">
        <v>308</v>
      </c>
      <c r="C51" s="65" t="s">
        <v>155</v>
      </c>
      <c r="D51" s="65" t="s">
        <v>156</v>
      </c>
      <c r="E51" s="71" t="s">
        <v>14</v>
      </c>
      <c r="F51" s="71" t="s">
        <v>45</v>
      </c>
      <c r="G51" s="71" t="s">
        <v>46</v>
      </c>
      <c r="H51" s="83"/>
      <c r="I51" s="69"/>
      <c r="J51" s="68"/>
      <c r="K51" s="69"/>
      <c r="L51" s="83"/>
      <c r="M51" s="69"/>
      <c r="N51" s="68"/>
      <c r="O51" s="69"/>
      <c r="P51" s="68"/>
      <c r="Q51" s="69"/>
      <c r="R51" s="57"/>
    </row>
    <row r="52" spans="1:18" s="43" customFormat="1" ht="10">
      <c r="A52" s="57"/>
      <c r="B52" s="72"/>
      <c r="C52" s="313"/>
      <c r="D52" s="65"/>
      <c r="E52" s="313"/>
      <c r="F52" s="314"/>
      <c r="G52" s="314"/>
      <c r="H52" s="76"/>
      <c r="I52" s="284"/>
      <c r="J52" s="77"/>
      <c r="K52" s="305"/>
      <c r="L52" s="76"/>
      <c r="M52" s="284"/>
      <c r="N52" s="77"/>
      <c r="O52" s="305"/>
      <c r="P52" s="77">
        <f t="shared" ref="P52:P55" si="15">H52+J52+L52+N52</f>
        <v>0</v>
      </c>
      <c r="Q52" s="308">
        <f t="shared" ref="Q52:Q55" si="16">I52+K52+M52+O52</f>
        <v>0</v>
      </c>
      <c r="R52" s="57"/>
    </row>
    <row r="53" spans="1:18" s="43" customFormat="1" ht="10">
      <c r="A53" s="57"/>
      <c r="B53" s="72"/>
      <c r="C53" s="313"/>
      <c r="D53" s="65"/>
      <c r="E53" s="313"/>
      <c r="F53" s="314"/>
      <c r="G53" s="314"/>
      <c r="H53" s="76"/>
      <c r="I53" s="284"/>
      <c r="J53" s="77"/>
      <c r="K53" s="305"/>
      <c r="L53" s="76"/>
      <c r="M53" s="284"/>
      <c r="N53" s="77"/>
      <c r="O53" s="305"/>
      <c r="P53" s="77">
        <f t="shared" si="15"/>
        <v>0</v>
      </c>
      <c r="Q53" s="308">
        <f t="shared" si="16"/>
        <v>0</v>
      </c>
      <c r="R53" s="57"/>
    </row>
    <row r="54" spans="1:18" s="43" customFormat="1" ht="10">
      <c r="A54" s="57"/>
      <c r="B54" s="72"/>
      <c r="C54" s="313"/>
      <c r="D54" s="65"/>
      <c r="E54" s="313"/>
      <c r="F54" s="314"/>
      <c r="G54" s="314"/>
      <c r="H54" s="76"/>
      <c r="I54" s="284"/>
      <c r="J54" s="77"/>
      <c r="K54" s="305"/>
      <c r="L54" s="76"/>
      <c r="M54" s="284"/>
      <c r="N54" s="77"/>
      <c r="O54" s="305"/>
      <c r="P54" s="77">
        <f t="shared" si="15"/>
        <v>0</v>
      </c>
      <c r="Q54" s="308">
        <f t="shared" si="16"/>
        <v>0</v>
      </c>
      <c r="R54" s="57"/>
    </row>
    <row r="55" spans="1:18" s="43" customFormat="1" ht="10">
      <c r="A55" s="57"/>
      <c r="B55" s="72"/>
      <c r="C55" s="313"/>
      <c r="D55" s="65"/>
      <c r="E55" s="313"/>
      <c r="F55" s="314"/>
      <c r="G55" s="314"/>
      <c r="H55" s="76"/>
      <c r="I55" s="284"/>
      <c r="J55" s="77"/>
      <c r="K55" s="305"/>
      <c r="L55" s="76"/>
      <c r="M55" s="284"/>
      <c r="N55" s="77"/>
      <c r="O55" s="305"/>
      <c r="P55" s="77">
        <f t="shared" si="15"/>
        <v>0</v>
      </c>
      <c r="Q55" s="308">
        <f t="shared" si="16"/>
        <v>0</v>
      </c>
      <c r="R55" s="57"/>
    </row>
    <row r="56" spans="1:18" s="43" customFormat="1" ht="10.5">
      <c r="A56" s="57"/>
      <c r="B56" s="58"/>
      <c r="C56" s="59"/>
      <c r="D56" s="59"/>
      <c r="E56" s="59"/>
      <c r="F56" s="59"/>
      <c r="G56" s="78" t="s">
        <v>356</v>
      </c>
      <c r="H56" s="241">
        <f>SUM(H52:H55)</f>
        <v>0</v>
      </c>
      <c r="I56" s="285"/>
      <c r="J56" s="241">
        <f>SUM(J52:J55)</f>
        <v>0</v>
      </c>
      <c r="K56" s="285"/>
      <c r="L56" s="241">
        <f>SUM(L52:L55)</f>
        <v>0</v>
      </c>
      <c r="M56" s="285"/>
      <c r="N56" s="241">
        <f>SUM(N52:N55)</f>
        <v>0</v>
      </c>
      <c r="O56" s="285"/>
      <c r="P56" s="241">
        <f>SUM(P52:P55)</f>
        <v>0</v>
      </c>
      <c r="Q56" s="310"/>
      <c r="R56" s="57"/>
    </row>
    <row r="57" spans="1:18" s="43" customFormat="1" ht="10.5">
      <c r="A57" s="57"/>
      <c r="B57" s="58"/>
      <c r="C57" s="59"/>
      <c r="D57" s="59"/>
      <c r="E57" s="59"/>
      <c r="F57" s="59"/>
      <c r="G57" s="78" t="s">
        <v>357</v>
      </c>
      <c r="H57" s="242" t="e">
        <f>H56/H7</f>
        <v>#DIV/0!</v>
      </c>
      <c r="I57" s="286"/>
      <c r="J57" s="242" t="e">
        <f>J56/J7</f>
        <v>#DIV/0!</v>
      </c>
      <c r="K57" s="286"/>
      <c r="L57" s="242" t="e">
        <f>L56/L7</f>
        <v>#DIV/0!</v>
      </c>
      <c r="M57" s="286"/>
      <c r="N57" s="242" t="e">
        <f>N56/N7</f>
        <v>#DIV/0!</v>
      </c>
      <c r="O57" s="286"/>
      <c r="P57" s="242"/>
      <c r="Q57" s="309"/>
      <c r="R57" s="57"/>
    </row>
    <row r="58" spans="1:18" s="43" customFormat="1" ht="10.5">
      <c r="A58" s="57"/>
      <c r="B58" s="79"/>
      <c r="C58" s="79"/>
      <c r="D58" s="79"/>
      <c r="E58" s="79"/>
      <c r="F58" s="79"/>
      <c r="G58" s="79"/>
      <c r="H58" s="82"/>
      <c r="I58" s="288"/>
      <c r="J58" s="82"/>
      <c r="K58" s="288"/>
      <c r="L58" s="82"/>
      <c r="M58" s="288"/>
      <c r="N58" s="82"/>
      <c r="O58" s="288"/>
      <c r="P58" s="82"/>
      <c r="Q58" s="288"/>
      <c r="R58" s="57"/>
    </row>
    <row r="59" spans="1:18" s="43" customFormat="1" ht="10.5">
      <c r="A59" s="57"/>
      <c r="B59" s="70" t="s">
        <v>48</v>
      </c>
      <c r="C59" s="65"/>
      <c r="D59" s="65"/>
      <c r="E59" s="71" t="s">
        <v>14</v>
      </c>
      <c r="F59" s="71" t="s">
        <v>45</v>
      </c>
      <c r="G59" s="71" t="s">
        <v>46</v>
      </c>
      <c r="H59" s="83"/>
      <c r="I59" s="69"/>
      <c r="J59" s="68"/>
      <c r="K59" s="69"/>
      <c r="L59" s="83"/>
      <c r="M59" s="69"/>
      <c r="N59" s="68"/>
      <c r="O59" s="69"/>
      <c r="P59" s="68"/>
      <c r="Q59" s="69"/>
      <c r="R59" s="57"/>
    </row>
    <row r="60" spans="1:18" s="43" customFormat="1" ht="10">
      <c r="A60" s="57"/>
      <c r="B60" s="72"/>
      <c r="C60" s="65"/>
      <c r="D60" s="73"/>
      <c r="E60" s="313"/>
      <c r="F60" s="314"/>
      <c r="G60" s="314"/>
      <c r="H60" s="76"/>
      <c r="I60" s="284"/>
      <c r="J60" s="77"/>
      <c r="K60" s="305"/>
      <c r="L60" s="76"/>
      <c r="M60" s="284"/>
      <c r="N60" s="77"/>
      <c r="O60" s="305"/>
      <c r="P60" s="77">
        <f t="shared" ref="P60:P63" si="17">H60+J60+L60+N60</f>
        <v>0</v>
      </c>
      <c r="Q60" s="308">
        <f t="shared" ref="Q60:Q63" si="18">I60+K60+M60+O60</f>
        <v>0</v>
      </c>
      <c r="R60" s="57"/>
    </row>
    <row r="61" spans="1:18" s="43" customFormat="1" ht="10">
      <c r="A61" s="57"/>
      <c r="B61" s="72"/>
      <c r="C61" s="65"/>
      <c r="D61" s="73"/>
      <c r="E61" s="313"/>
      <c r="F61" s="314"/>
      <c r="G61" s="314"/>
      <c r="H61" s="76"/>
      <c r="I61" s="284"/>
      <c r="J61" s="77"/>
      <c r="K61" s="305"/>
      <c r="L61" s="76"/>
      <c r="M61" s="284"/>
      <c r="N61" s="77"/>
      <c r="O61" s="305"/>
      <c r="P61" s="77">
        <f t="shared" si="17"/>
        <v>0</v>
      </c>
      <c r="Q61" s="308">
        <f t="shared" si="18"/>
        <v>0</v>
      </c>
      <c r="R61" s="57"/>
    </row>
    <row r="62" spans="1:18" s="43" customFormat="1" ht="10">
      <c r="A62" s="57"/>
      <c r="B62" s="72"/>
      <c r="C62" s="65"/>
      <c r="D62" s="73"/>
      <c r="E62" s="313"/>
      <c r="F62" s="314"/>
      <c r="G62" s="314"/>
      <c r="H62" s="76"/>
      <c r="I62" s="284"/>
      <c r="J62" s="77"/>
      <c r="K62" s="305"/>
      <c r="L62" s="76"/>
      <c r="M62" s="284"/>
      <c r="N62" s="77"/>
      <c r="O62" s="305"/>
      <c r="P62" s="77">
        <f t="shared" si="17"/>
        <v>0</v>
      </c>
      <c r="Q62" s="308">
        <f t="shared" si="18"/>
        <v>0</v>
      </c>
      <c r="R62" s="57"/>
    </row>
    <row r="63" spans="1:18" s="43" customFormat="1" ht="10">
      <c r="A63" s="57"/>
      <c r="B63" s="72"/>
      <c r="C63" s="65"/>
      <c r="D63" s="73"/>
      <c r="E63" s="313"/>
      <c r="F63" s="314"/>
      <c r="G63" s="314"/>
      <c r="H63" s="76"/>
      <c r="I63" s="284"/>
      <c r="J63" s="77"/>
      <c r="K63" s="305"/>
      <c r="L63" s="76"/>
      <c r="M63" s="284"/>
      <c r="N63" s="77"/>
      <c r="O63" s="305"/>
      <c r="P63" s="77">
        <f t="shared" si="17"/>
        <v>0</v>
      </c>
      <c r="Q63" s="308">
        <f t="shared" si="18"/>
        <v>0</v>
      </c>
      <c r="R63" s="57"/>
    </row>
    <row r="64" spans="1:18" s="43" customFormat="1" ht="10.5">
      <c r="A64" s="57"/>
      <c r="B64" s="58"/>
      <c r="C64" s="59"/>
      <c r="D64" s="59"/>
      <c r="E64" s="59"/>
      <c r="F64" s="59"/>
      <c r="G64" s="78" t="s">
        <v>358</v>
      </c>
      <c r="H64" s="241">
        <f>SUM(H60:H63)</f>
        <v>0</v>
      </c>
      <c r="I64" s="285"/>
      <c r="J64" s="241">
        <f>SUM(J60:J63)</f>
        <v>0</v>
      </c>
      <c r="K64" s="285"/>
      <c r="L64" s="241">
        <f>SUM(L60:L63)</f>
        <v>0</v>
      </c>
      <c r="M64" s="285"/>
      <c r="N64" s="241">
        <f>SUM(N60:N63)</f>
        <v>0</v>
      </c>
      <c r="O64" s="285"/>
      <c r="P64" s="241">
        <f>SUM(P60:P63)</f>
        <v>0</v>
      </c>
      <c r="Q64" s="310"/>
      <c r="R64" s="57"/>
    </row>
    <row r="65" spans="1:18" s="43" customFormat="1" ht="10.5">
      <c r="A65" s="57"/>
      <c r="B65" s="58"/>
      <c r="C65" s="59"/>
      <c r="D65" s="59"/>
      <c r="E65" s="59"/>
      <c r="F65" s="59"/>
      <c r="G65" s="78" t="s">
        <v>359</v>
      </c>
      <c r="H65" s="242" t="e">
        <f>H64/H7</f>
        <v>#DIV/0!</v>
      </c>
      <c r="I65" s="286"/>
      <c r="J65" s="242" t="e">
        <f>J64/J7</f>
        <v>#DIV/0!</v>
      </c>
      <c r="K65" s="286"/>
      <c r="L65" s="242" t="e">
        <f>L64/L7</f>
        <v>#DIV/0!</v>
      </c>
      <c r="M65" s="286"/>
      <c r="N65" s="242" t="e">
        <f>N64/N7</f>
        <v>#DIV/0!</v>
      </c>
      <c r="O65" s="286"/>
      <c r="P65" s="242"/>
      <c r="Q65" s="309"/>
      <c r="R65" s="57"/>
    </row>
    <row r="66" spans="1:18" s="43" customFormat="1" ht="10.5">
      <c r="A66" s="57"/>
      <c r="B66" s="79"/>
      <c r="C66" s="79"/>
      <c r="D66" s="79"/>
      <c r="E66" s="79"/>
      <c r="F66" s="79"/>
      <c r="G66" s="79"/>
      <c r="H66" s="82"/>
      <c r="I66" s="288"/>
      <c r="J66" s="82"/>
      <c r="K66" s="288"/>
      <c r="L66" s="82"/>
      <c r="M66" s="288"/>
      <c r="N66" s="82"/>
      <c r="O66" s="288"/>
      <c r="P66" s="82"/>
      <c r="Q66" s="288"/>
      <c r="R66" s="57"/>
    </row>
    <row r="67" spans="1:18" s="43" customFormat="1" ht="10.5">
      <c r="A67" s="57"/>
      <c r="B67" s="107" t="s">
        <v>309</v>
      </c>
      <c r="C67" s="108"/>
      <c r="D67" s="108"/>
      <c r="E67" s="108"/>
      <c r="F67" s="108"/>
      <c r="G67" s="108"/>
      <c r="H67" s="109">
        <f>H68+H15</f>
        <v>0</v>
      </c>
      <c r="I67" s="289"/>
      <c r="J67" s="109">
        <f>J68+J15</f>
        <v>0</v>
      </c>
      <c r="K67" s="289"/>
      <c r="L67" s="109">
        <f>L68+L15</f>
        <v>0</v>
      </c>
      <c r="M67" s="289"/>
      <c r="N67" s="109">
        <f>N68+N15</f>
        <v>0</v>
      </c>
      <c r="O67" s="289"/>
      <c r="P67" s="109">
        <f>P68+P15</f>
        <v>0</v>
      </c>
      <c r="Q67" s="289"/>
      <c r="R67" s="57"/>
    </row>
    <row r="68" spans="1:18" s="43" customFormat="1" ht="10.5">
      <c r="A68" s="57"/>
      <c r="B68" s="107" t="s">
        <v>281</v>
      </c>
      <c r="C68" s="108"/>
      <c r="D68" s="108"/>
      <c r="E68" s="108"/>
      <c r="F68" s="108"/>
      <c r="G68" s="108"/>
      <c r="H68" s="109">
        <f>H23+H31+H39+H47+H56+H64</f>
        <v>0</v>
      </c>
      <c r="I68" s="289"/>
      <c r="J68" s="109">
        <f>J23+J31+J39+J47+J56+J64</f>
        <v>0</v>
      </c>
      <c r="K68" s="289"/>
      <c r="L68" s="109">
        <f>L23+L31+L39+L47+L56+L64</f>
        <v>0</v>
      </c>
      <c r="M68" s="289"/>
      <c r="N68" s="109">
        <f>N23+N31+N39+N47+N56+N64</f>
        <v>0</v>
      </c>
      <c r="O68" s="289"/>
      <c r="P68" s="109">
        <f>P23+P31+P39+P47+P56+P64</f>
        <v>0</v>
      </c>
      <c r="Q68" s="289"/>
      <c r="R68" s="57"/>
    </row>
    <row r="69" spans="1:18" s="43" customFormat="1" ht="10.5">
      <c r="A69" s="57"/>
      <c r="B69" s="110" t="s">
        <v>282</v>
      </c>
      <c r="C69" s="111"/>
      <c r="D69" s="111"/>
      <c r="E69" s="111"/>
      <c r="F69" s="111"/>
      <c r="G69" s="111"/>
      <c r="H69" s="112" t="e">
        <f>H68/H7</f>
        <v>#DIV/0!</v>
      </c>
      <c r="I69" s="290"/>
      <c r="J69" s="112" t="e">
        <f>J68/J7</f>
        <v>#DIV/0!</v>
      </c>
      <c r="K69" s="290"/>
      <c r="L69" s="112" t="e">
        <f>L68/L7</f>
        <v>#DIV/0!</v>
      </c>
      <c r="M69" s="290"/>
      <c r="N69" s="112" t="e">
        <f>N68/N7</f>
        <v>#DIV/0!</v>
      </c>
      <c r="O69" s="290"/>
      <c r="P69" s="112"/>
      <c r="Q69" s="290"/>
      <c r="R69" s="57"/>
    </row>
    <row r="70" spans="1:18" s="43" customFormat="1" ht="10.5">
      <c r="A70" s="57"/>
      <c r="B70" s="84"/>
      <c r="C70" s="85"/>
      <c r="D70" s="85"/>
      <c r="E70" s="85"/>
      <c r="F70" s="85"/>
      <c r="G70" s="85"/>
      <c r="H70" s="315"/>
      <c r="I70" s="316"/>
      <c r="J70" s="315"/>
      <c r="K70" s="316"/>
      <c r="L70" s="315"/>
      <c r="M70" s="316"/>
      <c r="N70" s="315"/>
      <c r="O70" s="316"/>
      <c r="P70" s="315"/>
      <c r="Q70" s="316"/>
      <c r="R70" s="57"/>
    </row>
    <row r="71" spans="1:18" s="43" customFormat="1" ht="10.5">
      <c r="A71" s="57"/>
      <c r="B71" s="115" t="s">
        <v>183</v>
      </c>
      <c r="C71" s="116"/>
      <c r="D71" s="116"/>
      <c r="E71" s="116"/>
      <c r="F71" s="116"/>
      <c r="G71" s="116"/>
      <c r="H71" s="117">
        <v>0</v>
      </c>
      <c r="I71" s="291"/>
      <c r="J71" s="117">
        <v>0</v>
      </c>
      <c r="K71" s="291"/>
      <c r="L71" s="117">
        <v>0</v>
      </c>
      <c r="M71" s="291"/>
      <c r="N71" s="117">
        <v>0</v>
      </c>
      <c r="O71" s="291"/>
      <c r="P71" s="117"/>
      <c r="Q71" s="291"/>
      <c r="R71" s="57"/>
    </row>
    <row r="72" spans="1:18" s="43" customFormat="1" ht="10.5">
      <c r="A72" s="57"/>
      <c r="B72" s="118" t="s">
        <v>184</v>
      </c>
      <c r="C72" s="119"/>
      <c r="D72" s="119"/>
      <c r="E72" s="119"/>
      <c r="F72" s="119"/>
      <c r="G72" s="119"/>
      <c r="H72" s="120">
        <v>0</v>
      </c>
      <c r="I72" s="292"/>
      <c r="J72" s="120">
        <v>0</v>
      </c>
      <c r="K72" s="292"/>
      <c r="L72" s="120">
        <v>0</v>
      </c>
      <c r="M72" s="292"/>
      <c r="N72" s="120">
        <v>0</v>
      </c>
      <c r="O72" s="292"/>
      <c r="P72" s="120"/>
      <c r="Q72" s="292"/>
      <c r="R72" s="57"/>
    </row>
    <row r="73" spans="1:18" s="43" customFormat="1" ht="10.5">
      <c r="A73" s="57"/>
      <c r="B73" s="115" t="s">
        <v>185</v>
      </c>
      <c r="C73" s="116"/>
      <c r="D73" s="116"/>
      <c r="E73" s="116"/>
      <c r="F73" s="116"/>
      <c r="G73" s="116"/>
      <c r="H73" s="117">
        <v>0</v>
      </c>
      <c r="I73" s="291"/>
      <c r="J73" s="117">
        <v>0</v>
      </c>
      <c r="K73" s="291"/>
      <c r="L73" s="117">
        <v>0</v>
      </c>
      <c r="M73" s="291"/>
      <c r="N73" s="117">
        <v>0</v>
      </c>
      <c r="O73" s="291"/>
      <c r="P73" s="117"/>
      <c r="Q73" s="291"/>
      <c r="R73" s="57"/>
    </row>
    <row r="74" spans="1:18" s="43" customFormat="1" ht="10.5">
      <c r="A74" s="57"/>
      <c r="B74" s="84"/>
      <c r="C74" s="85"/>
      <c r="D74" s="85"/>
      <c r="E74" s="85"/>
      <c r="F74" s="85"/>
      <c r="G74" s="85"/>
      <c r="H74" s="86"/>
      <c r="I74" s="293"/>
      <c r="J74" s="86"/>
      <c r="K74" s="293"/>
      <c r="L74" s="86"/>
      <c r="M74" s="293"/>
      <c r="N74" s="86"/>
      <c r="O74" s="293"/>
      <c r="P74" s="86"/>
      <c r="Q74" s="293"/>
      <c r="R74" s="57"/>
    </row>
    <row r="75" spans="1:18" s="43" customFormat="1" ht="10.5">
      <c r="A75" s="57"/>
      <c r="B75" s="103" t="s">
        <v>186</v>
      </c>
      <c r="C75" s="104"/>
      <c r="D75" s="104"/>
      <c r="E75" s="104"/>
      <c r="F75" s="104"/>
      <c r="G75" s="104"/>
      <c r="H75" s="114" t="e">
        <f>H69+SUM(H71:H73)</f>
        <v>#DIV/0!</v>
      </c>
      <c r="I75" s="294"/>
      <c r="J75" s="114" t="e">
        <f>J69+SUM(J71:J73)</f>
        <v>#DIV/0!</v>
      </c>
      <c r="K75" s="294"/>
      <c r="L75" s="114" t="e">
        <f>L69+SUM(L71:L73)</f>
        <v>#DIV/0!</v>
      </c>
      <c r="M75" s="294"/>
      <c r="N75" s="114" t="e">
        <f>N69+SUM(N71:N73)</f>
        <v>#DIV/0!</v>
      </c>
      <c r="O75" s="294"/>
      <c r="P75" s="114"/>
      <c r="Q75" s="294"/>
      <c r="R75" s="57"/>
    </row>
    <row r="76" spans="1:18" s="43" customFormat="1" ht="10.5">
      <c r="A76" s="57"/>
      <c r="B76" s="103" t="s">
        <v>304</v>
      </c>
      <c r="C76" s="104"/>
      <c r="D76" s="104"/>
      <c r="E76" s="104"/>
      <c r="F76" s="104"/>
      <c r="G76" s="104"/>
      <c r="H76" s="114">
        <v>0</v>
      </c>
      <c r="I76" s="294"/>
      <c r="J76" s="114">
        <v>0</v>
      </c>
      <c r="K76" s="294"/>
      <c r="L76" s="114">
        <v>0</v>
      </c>
      <c r="M76" s="294"/>
      <c r="N76" s="114">
        <v>0</v>
      </c>
      <c r="O76" s="294"/>
      <c r="P76" s="114"/>
      <c r="Q76" s="294"/>
      <c r="R76" s="57"/>
    </row>
    <row r="77" spans="1:18" s="43" customFormat="1" ht="10.5">
      <c r="A77" s="57"/>
      <c r="B77" s="87"/>
      <c r="C77" s="88"/>
      <c r="D77" s="88"/>
      <c r="E77" s="88"/>
      <c r="F77" s="88"/>
      <c r="G77" s="88"/>
      <c r="H77" s="89"/>
      <c r="I77" s="295"/>
      <c r="J77" s="89"/>
      <c r="K77" s="295"/>
      <c r="L77" s="89"/>
      <c r="M77" s="295"/>
      <c r="N77" s="89"/>
      <c r="O77" s="295"/>
      <c r="P77" s="89"/>
      <c r="Q77" s="295"/>
      <c r="R77" s="57"/>
    </row>
    <row r="78" spans="1:18" s="43" customFormat="1" ht="10.5">
      <c r="A78" s="57"/>
      <c r="B78" s="90" t="s">
        <v>54</v>
      </c>
      <c r="C78" s="91"/>
      <c r="D78" s="91"/>
      <c r="E78" s="91"/>
      <c r="F78" s="91"/>
      <c r="G78" s="91"/>
      <c r="H78" s="243" t="e">
        <f>H79*0.13</f>
        <v>#DIV/0!</v>
      </c>
      <c r="I78" s="296"/>
      <c r="J78" s="243" t="e">
        <f>J79*0.13</f>
        <v>#DIV/0!</v>
      </c>
      <c r="K78" s="296"/>
      <c r="L78" s="243" t="e">
        <f>L79*0.13</f>
        <v>#DIV/0!</v>
      </c>
      <c r="M78" s="296"/>
      <c r="N78" s="243" t="e">
        <f>N79*0.13</f>
        <v>#DIV/0!</v>
      </c>
      <c r="O78" s="296"/>
      <c r="P78" s="92"/>
      <c r="Q78" s="296"/>
      <c r="R78" s="57"/>
    </row>
    <row r="79" spans="1:18" s="43" customFormat="1" ht="10.5">
      <c r="A79" s="57"/>
      <c r="B79" s="93" t="s">
        <v>187</v>
      </c>
      <c r="C79" s="94"/>
      <c r="D79" s="94"/>
      <c r="E79" s="94"/>
      <c r="F79" s="94"/>
      <c r="G79" s="94"/>
      <c r="H79" s="95" t="e">
        <f>H75/0.87</f>
        <v>#DIV/0!</v>
      </c>
      <c r="I79" s="297"/>
      <c r="J79" s="95" t="e">
        <f>J75/0.87</f>
        <v>#DIV/0!</v>
      </c>
      <c r="K79" s="297"/>
      <c r="L79" s="95" t="e">
        <f>L75/0.87</f>
        <v>#DIV/0!</v>
      </c>
      <c r="M79" s="297"/>
      <c r="N79" s="95" t="e">
        <f>N75/0.87</f>
        <v>#DIV/0!</v>
      </c>
      <c r="O79" s="297"/>
      <c r="P79" s="95"/>
      <c r="Q79" s="297"/>
      <c r="R79" s="57"/>
    </row>
    <row r="80" spans="1:18" s="43" customFormat="1" ht="10.5">
      <c r="A80" s="57"/>
      <c r="B80" s="87"/>
      <c r="C80" s="88"/>
      <c r="D80" s="88"/>
      <c r="E80" s="88"/>
      <c r="F80" s="88"/>
      <c r="G80" s="88"/>
      <c r="H80" s="96"/>
      <c r="I80" s="298"/>
      <c r="J80" s="96"/>
      <c r="K80" s="298"/>
      <c r="L80" s="96"/>
      <c r="M80" s="298"/>
      <c r="N80" s="96"/>
      <c r="O80" s="298"/>
      <c r="P80" s="96"/>
      <c r="Q80" s="298"/>
      <c r="R80" s="57"/>
    </row>
    <row r="81" spans="1:18" s="43" customFormat="1" ht="10.5">
      <c r="A81" s="57"/>
      <c r="B81" s="70" t="s">
        <v>160</v>
      </c>
      <c r="C81" s="65"/>
      <c r="D81" s="65"/>
      <c r="E81" s="71"/>
      <c r="F81" s="71"/>
      <c r="G81" s="71"/>
      <c r="H81" s="83"/>
      <c r="I81" s="69"/>
      <c r="J81" s="68"/>
      <c r="K81" s="69"/>
      <c r="L81" s="83"/>
      <c r="M81" s="69"/>
      <c r="N81" s="68"/>
      <c r="O81" s="69"/>
      <c r="P81" s="68"/>
      <c r="Q81" s="69"/>
      <c r="R81" s="57"/>
    </row>
    <row r="82" spans="1:18" s="43" customFormat="1" ht="10">
      <c r="A82" s="57"/>
      <c r="B82" s="72"/>
      <c r="C82" s="65"/>
      <c r="D82" s="73"/>
      <c r="E82" s="74"/>
      <c r="F82" s="75"/>
      <c r="G82" s="75"/>
      <c r="H82" s="76"/>
      <c r="I82" s="284"/>
      <c r="J82" s="77"/>
      <c r="K82" s="305"/>
      <c r="L82" s="76"/>
      <c r="M82" s="284"/>
      <c r="N82" s="77"/>
      <c r="O82" s="305"/>
      <c r="P82" s="77">
        <f>SUM(H82:J82)</f>
        <v>0</v>
      </c>
      <c r="Q82" s="305"/>
      <c r="R82" s="57"/>
    </row>
    <row r="83" spans="1:18" s="43" customFormat="1" ht="10">
      <c r="A83" s="57"/>
      <c r="B83" s="72"/>
      <c r="C83" s="65"/>
      <c r="D83" s="73"/>
      <c r="E83" s="74"/>
      <c r="F83" s="75"/>
      <c r="G83" s="75"/>
      <c r="H83" s="76"/>
      <c r="I83" s="284"/>
      <c r="J83" s="77"/>
      <c r="K83" s="305"/>
      <c r="L83" s="76"/>
      <c r="M83" s="284"/>
      <c r="N83" s="77"/>
      <c r="O83" s="305"/>
      <c r="P83" s="77">
        <f>SUM(H83:J83)</f>
        <v>0</v>
      </c>
      <c r="Q83" s="305"/>
      <c r="R83" s="57"/>
    </row>
    <row r="84" spans="1:18" s="43" customFormat="1" ht="10.5">
      <c r="A84" s="57"/>
      <c r="B84" s="58"/>
      <c r="C84" s="59"/>
      <c r="D84" s="59"/>
      <c r="E84" s="59"/>
      <c r="F84" s="59"/>
      <c r="G84" s="78" t="s">
        <v>360</v>
      </c>
      <c r="H84" s="241">
        <f>SUM(H82:H83)</f>
        <v>0</v>
      </c>
      <c r="I84" s="285"/>
      <c r="J84" s="241">
        <f>SUM(J82:J83)</f>
        <v>0</v>
      </c>
      <c r="K84" s="285"/>
      <c r="L84" s="241">
        <f>SUM(L82:L83)</f>
        <v>0</v>
      </c>
      <c r="M84" s="285"/>
      <c r="N84" s="241">
        <f>SUM(N82:N83)</f>
        <v>0</v>
      </c>
      <c r="O84" s="285"/>
      <c r="P84" s="241">
        <f>SUM(P82:P83)</f>
        <v>0</v>
      </c>
      <c r="Q84" s="310"/>
      <c r="R84" s="57"/>
    </row>
    <row r="85" spans="1:18" s="43" customFormat="1" ht="10.5">
      <c r="A85" s="57"/>
      <c r="B85" s="58"/>
      <c r="C85" s="59"/>
      <c r="D85" s="59"/>
      <c r="E85" s="59"/>
      <c r="F85" s="59"/>
      <c r="G85" s="78" t="s">
        <v>371</v>
      </c>
      <c r="H85" s="486" t="e">
        <f>H6*H86</f>
        <v>#DIV/0!</v>
      </c>
      <c r="I85" s="285"/>
      <c r="J85" s="486" t="e">
        <f t="shared" ref="J85" si="19">J6*J86</f>
        <v>#DIV/0!</v>
      </c>
      <c r="K85" s="285"/>
      <c r="L85" s="486" t="e">
        <f t="shared" ref="L85" si="20">L6*L86</f>
        <v>#DIV/0!</v>
      </c>
      <c r="M85" s="285"/>
      <c r="N85" s="486" t="e">
        <f t="shared" ref="N85" si="21">N6*N86</f>
        <v>#DIV/0!</v>
      </c>
      <c r="O85" s="285"/>
      <c r="P85" s="241" t="e">
        <f>SUM(H85:O85)</f>
        <v>#DIV/0!</v>
      </c>
      <c r="Q85" s="310"/>
      <c r="R85" s="57"/>
    </row>
    <row r="86" spans="1:18" s="43" customFormat="1" ht="10.5">
      <c r="A86" s="57"/>
      <c r="B86" s="58"/>
      <c r="C86" s="59"/>
      <c r="D86" s="59"/>
      <c r="E86" s="59"/>
      <c r="F86" s="59"/>
      <c r="G86" s="78" t="s">
        <v>361</v>
      </c>
      <c r="H86" s="242" t="e">
        <f>H84/H7</f>
        <v>#DIV/0!</v>
      </c>
      <c r="I86" s="286"/>
      <c r="J86" s="242" t="e">
        <f>J84/J7</f>
        <v>#DIV/0!</v>
      </c>
      <c r="K86" s="286"/>
      <c r="L86" s="242" t="e">
        <f>L84/L7</f>
        <v>#DIV/0!</v>
      </c>
      <c r="M86" s="286"/>
      <c r="N86" s="242" t="e">
        <f>N84/N7</f>
        <v>#DIV/0!</v>
      </c>
      <c r="O86" s="286"/>
      <c r="P86" s="242"/>
      <c r="Q86" s="309"/>
      <c r="R86" s="57"/>
    </row>
    <row r="87" spans="1:18" s="43" customFormat="1" ht="10.5">
      <c r="A87" s="57"/>
      <c r="B87" s="218"/>
      <c r="C87" s="218"/>
      <c r="D87" s="218"/>
      <c r="E87" s="218"/>
      <c r="F87" s="218"/>
      <c r="G87" s="79"/>
      <c r="H87" s="80"/>
      <c r="I87" s="287"/>
      <c r="J87" s="80"/>
      <c r="K87" s="287"/>
      <c r="L87" s="80"/>
      <c r="M87" s="287"/>
      <c r="N87" s="80"/>
      <c r="O87" s="287"/>
      <c r="P87" s="80"/>
      <c r="Q87" s="287"/>
      <c r="R87" s="57"/>
    </row>
    <row r="88" spans="1:18" s="43" customFormat="1" ht="10.5">
      <c r="A88" s="57"/>
      <c r="B88" s="107" t="s">
        <v>310</v>
      </c>
      <c r="C88" s="108"/>
      <c r="D88" s="108"/>
      <c r="E88" s="108"/>
      <c r="F88" s="108"/>
      <c r="G88" s="108"/>
      <c r="H88" s="109" t="e">
        <f>H67+H85</f>
        <v>#DIV/0!</v>
      </c>
      <c r="I88" s="289"/>
      <c r="J88" s="109" t="e">
        <f t="shared" ref="J88:O88" si="22">J67+J85</f>
        <v>#DIV/0!</v>
      </c>
      <c r="K88" s="289"/>
      <c r="L88" s="109" t="e">
        <f t="shared" ref="L88:O88" si="23">L67+L85</f>
        <v>#DIV/0!</v>
      </c>
      <c r="M88" s="289"/>
      <c r="N88" s="109" t="e">
        <f t="shared" ref="N88:O88" si="24">N67+N85</f>
        <v>#DIV/0!</v>
      </c>
      <c r="O88" s="289"/>
      <c r="P88" s="109" t="e">
        <f>P67+P85</f>
        <v>#DIV/0!</v>
      </c>
      <c r="Q88" s="289"/>
      <c r="R88" s="57"/>
    </row>
    <row r="89" spans="1:18" s="43" customFormat="1" ht="10.5">
      <c r="A89" s="57"/>
      <c r="B89" s="107" t="s">
        <v>311</v>
      </c>
      <c r="C89" s="108"/>
      <c r="D89" s="108"/>
      <c r="E89" s="108"/>
      <c r="F89" s="108"/>
      <c r="G89" s="108"/>
      <c r="H89" s="109" t="e">
        <f>H68+H85</f>
        <v>#DIV/0!</v>
      </c>
      <c r="I89" s="289"/>
      <c r="J89" s="109" t="e">
        <f t="shared" ref="J89:O89" si="25">J68+J85</f>
        <v>#DIV/0!</v>
      </c>
      <c r="K89" s="289"/>
      <c r="L89" s="109" t="e">
        <f t="shared" ref="L89:O89" si="26">L68+L85</f>
        <v>#DIV/0!</v>
      </c>
      <c r="M89" s="289"/>
      <c r="N89" s="109" t="e">
        <f t="shared" ref="N89:O89" si="27">N68+N85</f>
        <v>#DIV/0!</v>
      </c>
      <c r="O89" s="289"/>
      <c r="P89" s="109" t="e">
        <f>P68+P85</f>
        <v>#DIV/0!</v>
      </c>
      <c r="Q89" s="289"/>
      <c r="R89" s="57"/>
    </row>
    <row r="90" spans="1:18" s="43" customFormat="1" ht="10.5">
      <c r="A90" s="57"/>
      <c r="B90" s="110" t="s">
        <v>342</v>
      </c>
      <c r="C90" s="111"/>
      <c r="D90" s="111"/>
      <c r="E90" s="111"/>
      <c r="F90" s="111"/>
      <c r="G90" s="111"/>
      <c r="H90" s="497" t="e">
        <f>H86+H69</f>
        <v>#DIV/0!</v>
      </c>
      <c r="I90" s="290"/>
      <c r="J90" s="497" t="e">
        <f t="shared" ref="J90:O90" si="28">J86+J69</f>
        <v>#DIV/0!</v>
      </c>
      <c r="K90" s="290"/>
      <c r="L90" s="497" t="e">
        <f t="shared" ref="L90:O90" si="29">L86+L69</f>
        <v>#DIV/0!</v>
      </c>
      <c r="M90" s="290"/>
      <c r="N90" s="497" t="e">
        <f t="shared" ref="N90:O90" si="30">N86+N69</f>
        <v>#DIV/0!</v>
      </c>
      <c r="O90" s="290"/>
      <c r="P90" s="112"/>
      <c r="Q90" s="290"/>
      <c r="R90" s="57"/>
    </row>
    <row r="91" spans="1:18" s="43" customFormat="1" ht="10.5">
      <c r="A91" s="57"/>
      <c r="B91" s="87"/>
      <c r="C91" s="88"/>
      <c r="D91" s="88"/>
      <c r="E91" s="88"/>
      <c r="F91" s="88"/>
      <c r="G91" s="88"/>
      <c r="H91" s="244"/>
      <c r="I91" s="299"/>
      <c r="J91" s="244"/>
      <c r="K91" s="299"/>
      <c r="L91" s="244"/>
      <c r="M91" s="299"/>
      <c r="N91" s="244"/>
      <c r="O91" s="306"/>
      <c r="P91" s="97"/>
      <c r="Q91" s="306"/>
      <c r="R91" s="57"/>
    </row>
    <row r="92" spans="1:18" s="43" customFormat="1" ht="10.5">
      <c r="A92" s="57"/>
      <c r="B92" s="90" t="s">
        <v>54</v>
      </c>
      <c r="C92" s="91"/>
      <c r="D92" s="91"/>
      <c r="E92" s="91"/>
      <c r="F92" s="91"/>
      <c r="G92" s="91"/>
      <c r="H92" s="245">
        <f>H94*0.13</f>
        <v>0</v>
      </c>
      <c r="I92" s="300"/>
      <c r="J92" s="245">
        <f>J94*0.13</f>
        <v>0</v>
      </c>
      <c r="K92" s="300"/>
      <c r="L92" s="245">
        <f>L94*0.13</f>
        <v>0</v>
      </c>
      <c r="M92" s="300"/>
      <c r="N92" s="245">
        <f>N94*0.13</f>
        <v>0</v>
      </c>
      <c r="O92" s="307"/>
      <c r="P92" s="98"/>
      <c r="Q92" s="307"/>
      <c r="R92" s="57"/>
    </row>
    <row r="93" spans="1:18" s="43" customFormat="1" ht="10.5">
      <c r="A93" s="57"/>
      <c r="B93" s="99" t="s">
        <v>246</v>
      </c>
      <c r="C93" s="100"/>
      <c r="D93" s="100"/>
      <c r="E93" s="100"/>
      <c r="F93" s="100"/>
      <c r="G93" s="100"/>
      <c r="H93" s="98" t="e">
        <f>((H94-(H94*0.13))/H90)-1</f>
        <v>#DIV/0!</v>
      </c>
      <c r="I93" s="301"/>
      <c r="J93" s="98" t="e">
        <f>((J94-(J94*0.13))/J90)-1</f>
        <v>#DIV/0!</v>
      </c>
      <c r="K93" s="301"/>
      <c r="L93" s="98" t="e">
        <f>((L94-(L94*0.13))/L90)-1</f>
        <v>#DIV/0!</v>
      </c>
      <c r="M93" s="301"/>
      <c r="N93" s="98" t="e">
        <f>((N94-(N94*0.13))/N90)-1</f>
        <v>#DIV/0!</v>
      </c>
      <c r="O93" s="301"/>
      <c r="P93" s="101"/>
      <c r="Q93" s="301"/>
      <c r="R93" s="57"/>
    </row>
    <row r="94" spans="1:18" s="43" customFormat="1" ht="10.5">
      <c r="A94" s="57"/>
      <c r="B94" s="105" t="s">
        <v>188</v>
      </c>
      <c r="C94" s="106"/>
      <c r="D94" s="106"/>
      <c r="E94" s="106"/>
      <c r="F94" s="106"/>
      <c r="G94" s="106"/>
      <c r="H94" s="113">
        <v>0</v>
      </c>
      <c r="I94" s="302"/>
      <c r="J94" s="113">
        <v>0</v>
      </c>
      <c r="K94" s="302"/>
      <c r="L94" s="113">
        <v>0</v>
      </c>
      <c r="M94" s="302"/>
      <c r="N94" s="113">
        <v>0</v>
      </c>
      <c r="O94" s="302"/>
      <c r="P94" s="113"/>
      <c r="Q94" s="302"/>
      <c r="R94" s="57"/>
    </row>
    <row r="95" spans="1:18" s="43" customFormat="1" ht="10.5">
      <c r="A95" s="57"/>
      <c r="B95" s="87"/>
      <c r="C95" s="88"/>
      <c r="D95" s="88"/>
      <c r="E95" s="88"/>
      <c r="F95" s="88"/>
      <c r="G95" s="88"/>
      <c r="H95" s="244"/>
      <c r="I95" s="299"/>
      <c r="J95" s="244"/>
      <c r="K95" s="299"/>
      <c r="L95" s="244"/>
      <c r="M95" s="299"/>
      <c r="N95" s="244"/>
      <c r="O95" s="306"/>
      <c r="P95" s="97"/>
      <c r="Q95" s="306"/>
      <c r="R95" s="57"/>
    </row>
    <row r="96" spans="1:18" s="43" customFormat="1" ht="10.5">
      <c r="A96" s="57"/>
      <c r="B96" s="90" t="s">
        <v>54</v>
      </c>
      <c r="C96" s="91"/>
      <c r="D96" s="91"/>
      <c r="E96" s="91"/>
      <c r="F96" s="91"/>
      <c r="G96" s="91"/>
      <c r="H96" s="245">
        <f>H98*0.13</f>
        <v>0</v>
      </c>
      <c r="I96" s="300"/>
      <c r="J96" s="245">
        <f>J98*0.13</f>
        <v>0</v>
      </c>
      <c r="K96" s="300"/>
      <c r="L96" s="245">
        <f>L98*0.13</f>
        <v>0</v>
      </c>
      <c r="M96" s="300"/>
      <c r="N96" s="245">
        <f>N98*0.13</f>
        <v>0</v>
      </c>
      <c r="O96" s="307"/>
      <c r="P96" s="98"/>
      <c r="Q96" s="307"/>
      <c r="R96" s="57"/>
    </row>
    <row r="97" spans="1:18" s="43" customFormat="1" ht="10.5">
      <c r="A97" s="57"/>
      <c r="B97" s="99" t="s">
        <v>246</v>
      </c>
      <c r="C97" s="100"/>
      <c r="D97" s="100"/>
      <c r="E97" s="100"/>
      <c r="F97" s="100"/>
      <c r="G97" s="100"/>
      <c r="H97" s="98" t="e">
        <f>((H98-(H98*0.13))/H90)-1</f>
        <v>#DIV/0!</v>
      </c>
      <c r="I97" s="301"/>
      <c r="J97" s="98" t="e">
        <f t="shared" ref="J97" si="31">((J98-(J98*0.13))/J90)-1</f>
        <v>#DIV/0!</v>
      </c>
      <c r="K97" s="301"/>
      <c r="L97" s="98" t="e">
        <f t="shared" ref="L97" si="32">((L98-(L98*0.13))/L90)-1</f>
        <v>#DIV/0!</v>
      </c>
      <c r="M97" s="301"/>
      <c r="N97" s="98" t="e">
        <f t="shared" ref="N97" si="33">((N98-(N98*0.13))/N90)-1</f>
        <v>#DIV/0!</v>
      </c>
      <c r="O97" s="301"/>
      <c r="P97" s="101"/>
      <c r="Q97" s="301"/>
      <c r="R97" s="57"/>
    </row>
    <row r="98" spans="1:18" s="43" customFormat="1" ht="10.5">
      <c r="A98" s="57"/>
      <c r="B98" s="105" t="s">
        <v>188</v>
      </c>
      <c r="C98" s="106"/>
      <c r="D98" s="106"/>
      <c r="E98" s="106"/>
      <c r="F98" s="106"/>
      <c r="G98" s="106"/>
      <c r="H98" s="113">
        <v>0</v>
      </c>
      <c r="I98" s="302"/>
      <c r="J98" s="113">
        <v>0</v>
      </c>
      <c r="K98" s="302"/>
      <c r="L98" s="113">
        <v>0</v>
      </c>
      <c r="M98" s="302"/>
      <c r="N98" s="113">
        <v>0</v>
      </c>
      <c r="O98" s="302"/>
      <c r="P98" s="113"/>
      <c r="Q98" s="302"/>
      <c r="R98" s="57"/>
    </row>
    <row r="99" spans="1:18">
      <c r="A99" s="5"/>
      <c r="B99" s="5"/>
      <c r="C99" s="5"/>
      <c r="D99" s="5"/>
      <c r="E99" s="5"/>
      <c r="F99" s="5"/>
      <c r="G99" s="5"/>
      <c r="H99" s="5"/>
      <c r="I99" s="282"/>
      <c r="J99" s="5"/>
      <c r="K99" s="282"/>
      <c r="L99" s="5"/>
      <c r="M99" s="282"/>
      <c r="N99" s="5"/>
      <c r="O99" s="282"/>
      <c r="P99" s="5"/>
      <c r="Q99" s="282"/>
      <c r="R99" s="5"/>
    </row>
    <row r="100" spans="1:18" ht="60" customHeight="1">
      <c r="A100" s="102"/>
      <c r="B100" s="102"/>
      <c r="C100" s="102"/>
      <c r="D100" s="102"/>
      <c r="E100" s="102"/>
      <c r="F100" s="102"/>
      <c r="G100" s="102"/>
      <c r="H100" s="102"/>
      <c r="I100" s="303"/>
      <c r="J100" s="102"/>
      <c r="K100" s="303"/>
      <c r="L100" s="102"/>
      <c r="M100" s="303"/>
      <c r="N100" s="102"/>
      <c r="O100" s="303"/>
      <c r="P100" s="102"/>
      <c r="Q100" s="303"/>
      <c r="R100" s="102"/>
    </row>
  </sheetData>
  <pageMargins left="0.25" right="0.25" top="0.75" bottom="0.75" header="0.3" footer="0.3"/>
  <pageSetup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AX35"/>
  <sheetViews>
    <sheetView showWhiteSpace="0" view="pageLayout" zoomScaleNormal="40" workbookViewId="0">
      <selection activeCell="O14" sqref="O14"/>
    </sheetView>
  </sheetViews>
  <sheetFormatPr defaultColWidth="18.7265625" defaultRowHeight="15.5"/>
  <cols>
    <col min="1" max="1" width="4.453125" style="20" customWidth="1"/>
    <col min="2" max="2" width="18.54296875" style="20" customWidth="1"/>
    <col min="3" max="3" width="15.26953125" style="20" customWidth="1"/>
    <col min="4" max="4" width="13.7265625" style="20" customWidth="1"/>
    <col min="5" max="5" width="13.54296875" style="20" customWidth="1"/>
    <col min="6" max="6" width="17.1796875" style="20" bestFit="1" customWidth="1"/>
    <col min="7" max="7" width="12" style="20" bestFit="1" customWidth="1"/>
    <col min="8" max="8" width="13.54296875" style="20" bestFit="1" customWidth="1"/>
    <col min="9" max="9" width="10.453125" style="27" bestFit="1" customWidth="1"/>
    <col min="10" max="10" width="5.26953125" style="20" customWidth="1"/>
    <col min="11" max="11" width="8.453125" style="20" customWidth="1"/>
    <col min="12" max="13" width="8.81640625" style="20" customWidth="1"/>
    <col min="14" max="14" width="10.1796875" style="20" bestFit="1" customWidth="1"/>
    <col min="15" max="15" width="5.26953125" style="20" customWidth="1"/>
    <col min="16" max="17" width="9.81640625" style="20" customWidth="1"/>
    <col min="18" max="18" width="9.453125" style="20" bestFit="1" customWidth="1"/>
    <col min="19" max="19" width="9.453125" style="20" customWidth="1"/>
    <col min="20" max="20" width="11.54296875" style="20" customWidth="1"/>
    <col min="21" max="21" width="12.81640625" style="20" customWidth="1"/>
    <col min="22" max="23" width="9.81640625" style="20" customWidth="1"/>
    <col min="24" max="24" width="13.54296875" style="20" bestFit="1" customWidth="1"/>
    <col min="25" max="25" width="13.54296875" style="20" customWidth="1"/>
    <col min="26" max="26" width="2.26953125" customWidth="1"/>
    <col min="27" max="27" width="11.1796875" customWidth="1"/>
    <col min="28" max="28" width="12.453125" customWidth="1"/>
    <col min="29" max="29" width="11.1796875" customWidth="1"/>
    <col min="30" max="30" width="2.26953125" customWidth="1"/>
    <col min="31" max="31" width="14.81640625" customWidth="1"/>
    <col min="32" max="32" width="2.26953125" customWidth="1"/>
    <col min="33" max="33" width="14.81640625" customWidth="1"/>
    <col min="34" max="34" width="2.26953125" style="20" customWidth="1"/>
    <col min="35" max="35" width="14.81640625" customWidth="1"/>
    <col min="36" max="36" width="2.26953125" style="20" customWidth="1"/>
    <col min="37" max="37" width="11.1796875" customWidth="1"/>
    <col min="38" max="38" width="14.81640625" customWidth="1"/>
    <col min="39" max="39" width="13.54296875" style="20" customWidth="1"/>
    <col min="40" max="40" width="2.26953125" style="20" customWidth="1"/>
    <col min="41" max="41" width="14.81640625" customWidth="1"/>
    <col min="42" max="42" width="2.26953125" style="20" customWidth="1"/>
    <col min="43" max="43" width="14.81640625" customWidth="1"/>
    <col min="44" max="44" width="2.26953125" style="20" customWidth="1"/>
    <col min="45" max="45" width="14.81640625" customWidth="1"/>
    <col min="46" max="46" width="2.26953125" style="20" customWidth="1"/>
    <col min="47" max="47" width="14.81640625" customWidth="1"/>
    <col min="48" max="48" width="2.26953125" style="20" customWidth="1"/>
    <col min="49" max="49" width="14.81640625" customWidth="1"/>
    <col min="50" max="50" width="4.453125" style="20" customWidth="1"/>
    <col min="51" max="16384" width="18.7265625" style="20"/>
  </cols>
  <sheetData>
    <row r="1" spans="1:50" ht="62.5" customHeight="1">
      <c r="A1" s="30"/>
      <c r="B1" s="173" t="s">
        <v>244</v>
      </c>
      <c r="C1" s="21"/>
      <c r="D1" s="21"/>
      <c r="E1" s="21"/>
      <c r="F1" s="21"/>
      <c r="G1" s="21"/>
      <c r="H1" s="21"/>
      <c r="I1" s="28"/>
      <c r="J1" s="21"/>
      <c r="K1" s="21"/>
      <c r="L1" s="21"/>
      <c r="M1" s="21"/>
      <c r="N1" s="21"/>
      <c r="O1" s="21"/>
      <c r="P1" s="21"/>
      <c r="Q1" s="21"/>
      <c r="R1" s="21"/>
      <c r="S1" s="21"/>
      <c r="T1" s="21"/>
      <c r="U1" s="21"/>
      <c r="V1" s="21"/>
      <c r="W1" s="21"/>
      <c r="X1" s="21"/>
      <c r="Y1" s="21"/>
      <c r="Z1" s="4"/>
      <c r="AA1" s="4"/>
      <c r="AB1" s="4"/>
      <c r="AC1" s="4"/>
      <c r="AD1" s="4"/>
      <c r="AE1" s="4"/>
      <c r="AF1" s="4"/>
      <c r="AG1" s="4"/>
      <c r="AH1" s="21"/>
      <c r="AI1" s="4"/>
      <c r="AJ1" s="21"/>
      <c r="AK1" s="4"/>
      <c r="AL1" s="4"/>
      <c r="AM1" s="21"/>
      <c r="AN1" s="21"/>
      <c r="AO1" s="4"/>
      <c r="AP1" s="21"/>
      <c r="AQ1" s="4"/>
      <c r="AR1" s="21"/>
      <c r="AS1" s="4"/>
      <c r="AT1" s="21"/>
      <c r="AU1" s="4"/>
      <c r="AV1" s="21"/>
      <c r="AW1" s="4"/>
      <c r="AX1" s="4"/>
    </row>
    <row r="2" spans="1:50">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S2" s="45"/>
      <c r="AU2" s="45"/>
      <c r="AW2" s="45"/>
    </row>
    <row r="3" spans="1:50">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S3" s="29"/>
      <c r="AU3" s="29"/>
      <c r="AW3" s="29"/>
    </row>
    <row r="4" spans="1:50" s="175" customFormat="1" ht="57" customHeight="1">
      <c r="B4" s="221" t="s">
        <v>153</v>
      </c>
      <c r="C4" s="221" t="s">
        <v>154</v>
      </c>
      <c r="D4" s="221" t="s">
        <v>227</v>
      </c>
      <c r="E4" s="221" t="s">
        <v>45</v>
      </c>
      <c r="F4" s="221" t="s">
        <v>228</v>
      </c>
      <c r="G4" s="221" t="s">
        <v>229</v>
      </c>
      <c r="H4" s="221" t="s">
        <v>230</v>
      </c>
      <c r="I4" s="222" t="s">
        <v>155</v>
      </c>
      <c r="J4" s="176"/>
      <c r="K4" s="223" t="s">
        <v>28</v>
      </c>
      <c r="L4" s="223" t="s">
        <v>29</v>
      </c>
      <c r="M4" s="223" t="s">
        <v>16</v>
      </c>
      <c r="N4" s="223" t="s">
        <v>231</v>
      </c>
      <c r="O4" s="176"/>
      <c r="P4" s="223" t="s">
        <v>178</v>
      </c>
      <c r="Q4" s="223" t="s">
        <v>232</v>
      </c>
      <c r="R4" s="223" t="s">
        <v>233</v>
      </c>
      <c r="S4" s="223" t="s">
        <v>234</v>
      </c>
      <c r="T4" s="223" t="s">
        <v>236</v>
      </c>
      <c r="U4" s="223" t="s">
        <v>235</v>
      </c>
      <c r="V4" s="223" t="s">
        <v>293</v>
      </c>
      <c r="W4" s="223" t="s">
        <v>237</v>
      </c>
      <c r="X4" s="223" t="s">
        <v>239</v>
      </c>
      <c r="Y4" s="224" t="s">
        <v>238</v>
      </c>
      <c r="Z4" s="126"/>
      <c r="AA4" s="174" t="s">
        <v>240</v>
      </c>
      <c r="AB4" s="174" t="s">
        <v>241</v>
      </c>
      <c r="AC4" s="174" t="s">
        <v>242</v>
      </c>
      <c r="AD4" s="43"/>
      <c r="AE4" s="225" t="s">
        <v>243</v>
      </c>
      <c r="AF4" s="126"/>
      <c r="AG4" s="224" t="s">
        <v>54</v>
      </c>
      <c r="AI4" s="198" t="s">
        <v>187</v>
      </c>
      <c r="AK4" s="224" t="s">
        <v>249</v>
      </c>
      <c r="AL4" s="224" t="s">
        <v>248</v>
      </c>
      <c r="AM4" s="224" t="s">
        <v>161</v>
      </c>
      <c r="AN4" s="41"/>
      <c r="AO4" s="224" t="s">
        <v>245</v>
      </c>
      <c r="AP4" s="41"/>
      <c r="AQ4" s="226" t="s">
        <v>188</v>
      </c>
      <c r="AR4" s="41"/>
      <c r="AS4" s="224" t="s">
        <v>247</v>
      </c>
      <c r="AT4" s="41"/>
      <c r="AU4" s="224" t="s">
        <v>95</v>
      </c>
      <c r="AV4" s="41"/>
      <c r="AW4" s="224" t="s">
        <v>96</v>
      </c>
    </row>
    <row r="5" spans="1:50" s="175" customFormat="1" ht="10.5">
      <c r="B5" s="177"/>
      <c r="C5" s="140"/>
      <c r="D5" s="178"/>
      <c r="E5" s="140"/>
      <c r="F5" s="140"/>
      <c r="G5" s="179"/>
      <c r="H5" s="180"/>
      <c r="I5" s="181"/>
      <c r="J5" s="176"/>
      <c r="K5" s="182"/>
      <c r="L5" s="183"/>
      <c r="M5" s="183"/>
      <c r="N5" s="181">
        <f>M5*I5</f>
        <v>0</v>
      </c>
      <c r="O5" s="176"/>
      <c r="P5" s="184">
        <f>N5*0.03</f>
        <v>0</v>
      </c>
      <c r="Q5" s="184"/>
      <c r="R5" s="184"/>
      <c r="S5" s="184"/>
      <c r="T5" s="184"/>
      <c r="U5" s="184"/>
      <c r="V5" s="184"/>
      <c r="W5" s="184"/>
      <c r="X5" s="184"/>
      <c r="Y5" s="184"/>
      <c r="Z5" s="43"/>
      <c r="AA5" s="185"/>
      <c r="AB5" s="185"/>
      <c r="AC5" s="185"/>
      <c r="AD5" s="43"/>
      <c r="AE5" s="184">
        <f t="shared" ref="AE5:AE28" si="0">Y5-AA5-AB5-AC5</f>
        <v>0</v>
      </c>
      <c r="AF5" s="43"/>
      <c r="AG5" s="184">
        <f>AI5*0.13</f>
        <v>0</v>
      </c>
      <c r="AI5" s="184">
        <f>AE5/0.87</f>
        <v>0</v>
      </c>
      <c r="AK5" s="199"/>
      <c r="AL5" s="199"/>
      <c r="AM5" s="184"/>
      <c r="AO5" s="199"/>
      <c r="AQ5" s="184"/>
      <c r="AS5" s="184"/>
      <c r="AU5" s="184"/>
      <c r="AW5" s="184"/>
    </row>
    <row r="6" spans="1:50" s="175" customFormat="1" ht="10.5">
      <c r="B6" s="177"/>
      <c r="C6" s="140"/>
      <c r="D6" s="186"/>
      <c r="E6" s="187"/>
      <c r="F6" s="140"/>
      <c r="G6" s="179"/>
      <c r="H6" s="180"/>
      <c r="I6" s="181"/>
      <c r="J6" s="176"/>
      <c r="K6" s="182"/>
      <c r="L6" s="183"/>
      <c r="M6" s="183"/>
      <c r="N6" s="181">
        <f t="shared" ref="N6:N28" si="1">M6*I6</f>
        <v>0</v>
      </c>
      <c r="O6" s="176"/>
      <c r="P6" s="184">
        <f t="shared" ref="P6:P28" si="2">N6*0.03</f>
        <v>0</v>
      </c>
      <c r="Q6" s="184"/>
      <c r="R6" s="184"/>
      <c r="S6" s="184"/>
      <c r="T6" s="184"/>
      <c r="U6" s="184"/>
      <c r="V6" s="184"/>
      <c r="W6" s="184"/>
      <c r="X6" s="184"/>
      <c r="Y6" s="184"/>
      <c r="Z6" s="43"/>
      <c r="AA6" s="185"/>
      <c r="AB6" s="185"/>
      <c r="AC6" s="185"/>
      <c r="AD6" s="43"/>
      <c r="AE6" s="184">
        <f t="shared" si="0"/>
        <v>0</v>
      </c>
      <c r="AF6" s="43"/>
      <c r="AG6" s="184">
        <f t="shared" ref="AG6:AG28" si="3">AI6*0.13</f>
        <v>0</v>
      </c>
      <c r="AI6" s="184">
        <f t="shared" ref="AI6:AI28" si="4">AE6/0.87</f>
        <v>0</v>
      </c>
      <c r="AK6" s="199"/>
      <c r="AL6" s="199"/>
      <c r="AM6" s="184"/>
      <c r="AO6" s="199"/>
      <c r="AQ6" s="184"/>
      <c r="AS6" s="184"/>
      <c r="AU6" s="184"/>
      <c r="AW6" s="184"/>
    </row>
    <row r="7" spans="1:50" s="175" customFormat="1" ht="10.5">
      <c r="B7" s="177"/>
      <c r="C7" s="140"/>
      <c r="D7" s="186"/>
      <c r="E7" s="186"/>
      <c r="F7" s="187"/>
      <c r="G7" s="179"/>
      <c r="H7" s="180"/>
      <c r="I7" s="181"/>
      <c r="J7" s="176"/>
      <c r="K7" s="182"/>
      <c r="L7" s="183"/>
      <c r="M7" s="183"/>
      <c r="N7" s="181">
        <f t="shared" si="1"/>
        <v>0</v>
      </c>
      <c r="O7" s="176"/>
      <c r="P7" s="184">
        <f t="shared" si="2"/>
        <v>0</v>
      </c>
      <c r="Q7" s="184"/>
      <c r="R7" s="184"/>
      <c r="S7" s="184"/>
      <c r="T7" s="184"/>
      <c r="U7" s="184"/>
      <c r="V7" s="184"/>
      <c r="W7" s="184"/>
      <c r="X7" s="184"/>
      <c r="Y7" s="184"/>
      <c r="Z7" s="43"/>
      <c r="AA7" s="185"/>
      <c r="AB7" s="185"/>
      <c r="AC7" s="185"/>
      <c r="AD7" s="43"/>
      <c r="AE7" s="184">
        <f t="shared" si="0"/>
        <v>0</v>
      </c>
      <c r="AF7" s="43"/>
      <c r="AG7" s="184">
        <f t="shared" si="3"/>
        <v>0</v>
      </c>
      <c r="AI7" s="184">
        <f t="shared" si="4"/>
        <v>0</v>
      </c>
      <c r="AK7" s="199"/>
      <c r="AL7" s="199"/>
      <c r="AM7" s="184"/>
      <c r="AO7" s="199"/>
      <c r="AQ7" s="184"/>
      <c r="AS7" s="184"/>
      <c r="AU7" s="184"/>
      <c r="AW7" s="184"/>
    </row>
    <row r="8" spans="1:50" s="175" customFormat="1" ht="10.5">
      <c r="B8" s="177"/>
      <c r="C8" s="140"/>
      <c r="D8" s="186"/>
      <c r="E8" s="178"/>
      <c r="F8" s="187"/>
      <c r="G8" s="179"/>
      <c r="H8" s="180"/>
      <c r="I8" s="181"/>
      <c r="J8" s="176"/>
      <c r="K8" s="182"/>
      <c r="L8" s="183"/>
      <c r="M8" s="183"/>
      <c r="N8" s="181">
        <f t="shared" si="1"/>
        <v>0</v>
      </c>
      <c r="O8" s="176"/>
      <c r="P8" s="184">
        <f t="shared" si="2"/>
        <v>0</v>
      </c>
      <c r="Q8" s="184"/>
      <c r="R8" s="184"/>
      <c r="S8" s="184"/>
      <c r="T8" s="184"/>
      <c r="U8" s="184"/>
      <c r="V8" s="184"/>
      <c r="W8" s="184"/>
      <c r="X8" s="184"/>
      <c r="Y8" s="184"/>
      <c r="Z8" s="43"/>
      <c r="AA8" s="185"/>
      <c r="AB8" s="185"/>
      <c r="AC8" s="185"/>
      <c r="AD8" s="43"/>
      <c r="AE8" s="184">
        <f t="shared" si="0"/>
        <v>0</v>
      </c>
      <c r="AF8" s="43"/>
      <c r="AG8" s="184">
        <f t="shared" si="3"/>
        <v>0</v>
      </c>
      <c r="AI8" s="184">
        <f t="shared" si="4"/>
        <v>0</v>
      </c>
      <c r="AK8" s="199"/>
      <c r="AL8" s="199"/>
      <c r="AM8" s="184"/>
      <c r="AO8" s="199"/>
      <c r="AQ8" s="184"/>
      <c r="AS8" s="184"/>
      <c r="AU8" s="184"/>
      <c r="AW8" s="184"/>
    </row>
    <row r="9" spans="1:50" s="175" customFormat="1" ht="10.5">
      <c r="B9" s="177"/>
      <c r="C9" s="140"/>
      <c r="D9" s="186"/>
      <c r="E9" s="178"/>
      <c r="F9" s="187"/>
      <c r="G9" s="179"/>
      <c r="H9" s="180"/>
      <c r="I9" s="181"/>
      <c r="J9" s="176"/>
      <c r="K9" s="182"/>
      <c r="L9" s="183"/>
      <c r="M9" s="183"/>
      <c r="N9" s="181">
        <f t="shared" si="1"/>
        <v>0</v>
      </c>
      <c r="O9" s="176"/>
      <c r="P9" s="184">
        <f t="shared" si="2"/>
        <v>0</v>
      </c>
      <c r="Q9" s="184"/>
      <c r="R9" s="184"/>
      <c r="S9" s="184"/>
      <c r="T9" s="184"/>
      <c r="U9" s="184"/>
      <c r="V9" s="184"/>
      <c r="W9" s="184"/>
      <c r="X9" s="184"/>
      <c r="Y9" s="184"/>
      <c r="Z9" s="43"/>
      <c r="AA9" s="185"/>
      <c r="AB9" s="185"/>
      <c r="AC9" s="185"/>
      <c r="AD9" s="43"/>
      <c r="AE9" s="184">
        <f t="shared" si="0"/>
        <v>0</v>
      </c>
      <c r="AF9" s="43"/>
      <c r="AG9" s="184">
        <f t="shared" si="3"/>
        <v>0</v>
      </c>
      <c r="AI9" s="184">
        <f t="shared" si="4"/>
        <v>0</v>
      </c>
      <c r="AK9" s="199"/>
      <c r="AL9" s="199"/>
      <c r="AM9" s="184"/>
      <c r="AO9" s="199"/>
      <c r="AQ9" s="184"/>
      <c r="AS9" s="184"/>
      <c r="AU9" s="184"/>
      <c r="AW9" s="184"/>
    </row>
    <row r="10" spans="1:50" s="175" customFormat="1" ht="10.5">
      <c r="B10" s="177"/>
      <c r="C10" s="140"/>
      <c r="D10" s="186"/>
      <c r="E10" s="178"/>
      <c r="F10" s="187"/>
      <c r="G10" s="179"/>
      <c r="H10" s="180"/>
      <c r="I10" s="181"/>
      <c r="J10" s="176"/>
      <c r="K10" s="182"/>
      <c r="L10" s="183"/>
      <c r="M10" s="183"/>
      <c r="N10" s="181">
        <f t="shared" si="1"/>
        <v>0</v>
      </c>
      <c r="O10" s="176"/>
      <c r="P10" s="184">
        <f t="shared" si="2"/>
        <v>0</v>
      </c>
      <c r="Q10" s="184"/>
      <c r="R10" s="184"/>
      <c r="S10" s="184"/>
      <c r="T10" s="184"/>
      <c r="U10" s="184"/>
      <c r="V10" s="184"/>
      <c r="W10" s="184"/>
      <c r="X10" s="184"/>
      <c r="Y10" s="184"/>
      <c r="Z10" s="43"/>
      <c r="AA10" s="185"/>
      <c r="AB10" s="185"/>
      <c r="AC10" s="185"/>
      <c r="AD10" s="43"/>
      <c r="AE10" s="184">
        <f t="shared" si="0"/>
        <v>0</v>
      </c>
      <c r="AF10" s="43"/>
      <c r="AG10" s="184">
        <f t="shared" si="3"/>
        <v>0</v>
      </c>
      <c r="AI10" s="184">
        <f t="shared" si="4"/>
        <v>0</v>
      </c>
      <c r="AK10" s="199"/>
      <c r="AL10" s="199"/>
      <c r="AM10" s="184"/>
      <c r="AO10" s="199"/>
      <c r="AQ10" s="184"/>
      <c r="AS10" s="184"/>
      <c r="AU10" s="184"/>
      <c r="AW10" s="184"/>
    </row>
    <row r="11" spans="1:50" s="175" customFormat="1" ht="10.5">
      <c r="B11" s="177"/>
      <c r="C11" s="140"/>
      <c r="D11" s="186"/>
      <c r="E11" s="186"/>
      <c r="F11" s="140"/>
      <c r="G11" s="179"/>
      <c r="H11" s="180"/>
      <c r="I11" s="181"/>
      <c r="J11" s="176"/>
      <c r="K11" s="182"/>
      <c r="L11" s="183"/>
      <c r="M11" s="183"/>
      <c r="N11" s="181">
        <f t="shared" si="1"/>
        <v>0</v>
      </c>
      <c r="O11" s="176"/>
      <c r="P11" s="184">
        <f t="shared" si="2"/>
        <v>0</v>
      </c>
      <c r="Q11" s="184"/>
      <c r="R11" s="184"/>
      <c r="S11" s="184"/>
      <c r="T11" s="184"/>
      <c r="U11" s="184"/>
      <c r="V11" s="184"/>
      <c r="W11" s="184"/>
      <c r="X11" s="184"/>
      <c r="Y11" s="184"/>
      <c r="Z11" s="43"/>
      <c r="AA11" s="185"/>
      <c r="AB11" s="185"/>
      <c r="AC11" s="185"/>
      <c r="AD11" s="43"/>
      <c r="AE11" s="184">
        <f t="shared" si="0"/>
        <v>0</v>
      </c>
      <c r="AF11" s="43"/>
      <c r="AG11" s="184">
        <f t="shared" si="3"/>
        <v>0</v>
      </c>
      <c r="AI11" s="184">
        <f t="shared" si="4"/>
        <v>0</v>
      </c>
      <c r="AK11" s="199"/>
      <c r="AL11" s="199"/>
      <c r="AM11" s="184"/>
      <c r="AO11" s="199"/>
      <c r="AQ11" s="184"/>
      <c r="AS11" s="184"/>
      <c r="AU11" s="184"/>
      <c r="AW11" s="184"/>
    </row>
    <row r="12" spans="1:50" s="175" customFormat="1" ht="10.5">
      <c r="B12" s="177"/>
      <c r="C12" s="140"/>
      <c r="D12" s="186"/>
      <c r="E12" s="186"/>
      <c r="F12" s="187"/>
      <c r="G12" s="179"/>
      <c r="H12" s="180"/>
      <c r="I12" s="181"/>
      <c r="J12" s="176"/>
      <c r="K12" s="182"/>
      <c r="L12" s="183"/>
      <c r="M12" s="183"/>
      <c r="N12" s="181">
        <f t="shared" si="1"/>
        <v>0</v>
      </c>
      <c r="O12" s="176"/>
      <c r="P12" s="184">
        <f t="shared" si="2"/>
        <v>0</v>
      </c>
      <c r="Q12" s="184"/>
      <c r="R12" s="184"/>
      <c r="S12" s="184"/>
      <c r="T12" s="184"/>
      <c r="U12" s="184"/>
      <c r="V12" s="184"/>
      <c r="W12" s="184"/>
      <c r="X12" s="184"/>
      <c r="Y12" s="184"/>
      <c r="Z12" s="43"/>
      <c r="AA12" s="185"/>
      <c r="AB12" s="185"/>
      <c r="AC12" s="185"/>
      <c r="AD12" s="43"/>
      <c r="AE12" s="184">
        <f t="shared" si="0"/>
        <v>0</v>
      </c>
      <c r="AF12" s="43"/>
      <c r="AG12" s="184">
        <f t="shared" si="3"/>
        <v>0</v>
      </c>
      <c r="AI12" s="184">
        <f t="shared" si="4"/>
        <v>0</v>
      </c>
      <c r="AK12" s="199"/>
      <c r="AL12" s="199"/>
      <c r="AM12" s="184"/>
      <c r="AO12" s="199"/>
      <c r="AQ12" s="184"/>
      <c r="AS12" s="184"/>
      <c r="AU12" s="184"/>
      <c r="AW12" s="184"/>
    </row>
    <row r="13" spans="1:50" s="175" customFormat="1" ht="10.5">
      <c r="B13" s="177"/>
      <c r="C13" s="140"/>
      <c r="D13" s="186"/>
      <c r="E13" s="186"/>
      <c r="F13" s="187"/>
      <c r="G13" s="179"/>
      <c r="H13" s="180"/>
      <c r="I13" s="181"/>
      <c r="J13" s="176"/>
      <c r="K13" s="182"/>
      <c r="L13" s="183"/>
      <c r="M13" s="183"/>
      <c r="N13" s="181">
        <f t="shared" si="1"/>
        <v>0</v>
      </c>
      <c r="O13" s="176"/>
      <c r="P13" s="184">
        <f t="shared" si="2"/>
        <v>0</v>
      </c>
      <c r="Q13" s="184"/>
      <c r="R13" s="184"/>
      <c r="S13" s="184"/>
      <c r="T13" s="184"/>
      <c r="U13" s="184"/>
      <c r="V13" s="184"/>
      <c r="W13" s="184"/>
      <c r="X13" s="184"/>
      <c r="Y13" s="184"/>
      <c r="Z13" s="43"/>
      <c r="AA13" s="185"/>
      <c r="AB13" s="185"/>
      <c r="AC13" s="185"/>
      <c r="AD13" s="43"/>
      <c r="AE13" s="184">
        <f t="shared" si="0"/>
        <v>0</v>
      </c>
      <c r="AF13" s="43"/>
      <c r="AG13" s="184">
        <f t="shared" si="3"/>
        <v>0</v>
      </c>
      <c r="AI13" s="184">
        <f t="shared" si="4"/>
        <v>0</v>
      </c>
      <c r="AK13" s="199"/>
      <c r="AL13" s="199"/>
      <c r="AM13" s="184"/>
      <c r="AO13" s="199"/>
      <c r="AQ13" s="184"/>
      <c r="AS13" s="184"/>
      <c r="AU13" s="184"/>
      <c r="AW13" s="184"/>
    </row>
    <row r="14" spans="1:50" s="175" customFormat="1" ht="10.5">
      <c r="B14" s="177"/>
      <c r="C14" s="140"/>
      <c r="D14" s="186"/>
      <c r="E14" s="186"/>
      <c r="F14" s="187"/>
      <c r="G14" s="179"/>
      <c r="H14" s="180"/>
      <c r="I14" s="181"/>
      <c r="J14" s="176"/>
      <c r="K14" s="182"/>
      <c r="L14" s="183"/>
      <c r="M14" s="183"/>
      <c r="N14" s="181">
        <f t="shared" si="1"/>
        <v>0</v>
      </c>
      <c r="O14" s="176"/>
      <c r="P14" s="184">
        <f t="shared" si="2"/>
        <v>0</v>
      </c>
      <c r="Q14" s="184"/>
      <c r="R14" s="184"/>
      <c r="S14" s="184"/>
      <c r="T14" s="184"/>
      <c r="U14" s="184"/>
      <c r="V14" s="184"/>
      <c r="W14" s="184"/>
      <c r="X14" s="184"/>
      <c r="Y14" s="184"/>
      <c r="Z14" s="43"/>
      <c r="AA14" s="185"/>
      <c r="AB14" s="185"/>
      <c r="AC14" s="185"/>
      <c r="AD14" s="43"/>
      <c r="AE14" s="184">
        <f t="shared" si="0"/>
        <v>0</v>
      </c>
      <c r="AF14" s="43"/>
      <c r="AG14" s="184">
        <f t="shared" si="3"/>
        <v>0</v>
      </c>
      <c r="AI14" s="184">
        <f t="shared" si="4"/>
        <v>0</v>
      </c>
      <c r="AK14" s="199"/>
      <c r="AL14" s="199"/>
      <c r="AM14" s="184"/>
      <c r="AO14" s="199"/>
      <c r="AQ14" s="184"/>
      <c r="AS14" s="184"/>
      <c r="AU14" s="184"/>
      <c r="AW14" s="184"/>
    </row>
    <row r="15" spans="1:50" s="175" customFormat="1" ht="10.5">
      <c r="B15" s="177"/>
      <c r="C15" s="140"/>
      <c r="D15" s="186"/>
      <c r="E15" s="186"/>
      <c r="F15" s="187"/>
      <c r="G15" s="179"/>
      <c r="H15" s="180"/>
      <c r="I15" s="181"/>
      <c r="J15" s="176"/>
      <c r="K15" s="182"/>
      <c r="L15" s="183"/>
      <c r="M15" s="183"/>
      <c r="N15" s="181">
        <f t="shared" si="1"/>
        <v>0</v>
      </c>
      <c r="O15" s="176"/>
      <c r="P15" s="184">
        <f t="shared" si="2"/>
        <v>0</v>
      </c>
      <c r="Q15" s="184"/>
      <c r="R15" s="184"/>
      <c r="S15" s="184"/>
      <c r="T15" s="184"/>
      <c r="U15" s="184"/>
      <c r="V15" s="184"/>
      <c r="W15" s="184"/>
      <c r="X15" s="184"/>
      <c r="Y15" s="184"/>
      <c r="Z15" s="43"/>
      <c r="AA15" s="185"/>
      <c r="AB15" s="185"/>
      <c r="AC15" s="185"/>
      <c r="AD15" s="43"/>
      <c r="AE15" s="184">
        <f t="shared" si="0"/>
        <v>0</v>
      </c>
      <c r="AF15" s="43"/>
      <c r="AG15" s="184">
        <f t="shared" si="3"/>
        <v>0</v>
      </c>
      <c r="AI15" s="184">
        <f t="shared" si="4"/>
        <v>0</v>
      </c>
      <c r="AK15" s="199"/>
      <c r="AL15" s="199"/>
      <c r="AM15" s="184"/>
      <c r="AO15" s="199"/>
      <c r="AQ15" s="184"/>
      <c r="AS15" s="184"/>
      <c r="AU15" s="184"/>
      <c r="AW15" s="184"/>
    </row>
    <row r="16" spans="1:50" s="175" customFormat="1" ht="10.5">
      <c r="B16" s="177"/>
      <c r="C16" s="140"/>
      <c r="D16" s="186"/>
      <c r="E16" s="186"/>
      <c r="F16" s="187"/>
      <c r="G16" s="179"/>
      <c r="H16" s="180"/>
      <c r="I16" s="181"/>
      <c r="J16" s="176"/>
      <c r="K16" s="182"/>
      <c r="L16" s="183"/>
      <c r="M16" s="183"/>
      <c r="N16" s="181">
        <f t="shared" si="1"/>
        <v>0</v>
      </c>
      <c r="O16" s="176"/>
      <c r="P16" s="184">
        <f t="shared" si="2"/>
        <v>0</v>
      </c>
      <c r="Q16" s="184"/>
      <c r="R16" s="184"/>
      <c r="S16" s="184"/>
      <c r="T16" s="184"/>
      <c r="U16" s="184"/>
      <c r="V16" s="184"/>
      <c r="W16" s="184"/>
      <c r="X16" s="184"/>
      <c r="Y16" s="184"/>
      <c r="Z16" s="43"/>
      <c r="AA16" s="185"/>
      <c r="AB16" s="185"/>
      <c r="AC16" s="185"/>
      <c r="AD16" s="43"/>
      <c r="AE16" s="184">
        <f t="shared" si="0"/>
        <v>0</v>
      </c>
      <c r="AF16" s="43"/>
      <c r="AG16" s="184">
        <f t="shared" si="3"/>
        <v>0</v>
      </c>
      <c r="AI16" s="184">
        <f t="shared" si="4"/>
        <v>0</v>
      </c>
      <c r="AK16" s="199"/>
      <c r="AL16" s="199"/>
      <c r="AM16" s="184"/>
      <c r="AO16" s="199"/>
      <c r="AQ16" s="184"/>
      <c r="AS16" s="184"/>
      <c r="AU16" s="184"/>
      <c r="AW16" s="184"/>
    </row>
    <row r="17" spans="1:50" s="175" customFormat="1" ht="10.5">
      <c r="B17" s="177"/>
      <c r="C17" s="140"/>
      <c r="D17" s="186"/>
      <c r="E17" s="186"/>
      <c r="F17" s="187"/>
      <c r="G17" s="179"/>
      <c r="H17" s="180"/>
      <c r="I17" s="181"/>
      <c r="J17" s="176"/>
      <c r="K17" s="182"/>
      <c r="L17" s="183"/>
      <c r="M17" s="183"/>
      <c r="N17" s="181">
        <f t="shared" si="1"/>
        <v>0</v>
      </c>
      <c r="O17" s="176"/>
      <c r="P17" s="184">
        <f t="shared" si="2"/>
        <v>0</v>
      </c>
      <c r="Q17" s="184"/>
      <c r="R17" s="184"/>
      <c r="S17" s="184"/>
      <c r="T17" s="184"/>
      <c r="U17" s="184"/>
      <c r="V17" s="184"/>
      <c r="W17" s="184"/>
      <c r="X17" s="184"/>
      <c r="Y17" s="184"/>
      <c r="Z17" s="43"/>
      <c r="AA17" s="185"/>
      <c r="AB17" s="185"/>
      <c r="AC17" s="185"/>
      <c r="AD17" s="43"/>
      <c r="AE17" s="184">
        <f t="shared" si="0"/>
        <v>0</v>
      </c>
      <c r="AF17" s="43"/>
      <c r="AG17" s="184">
        <f t="shared" si="3"/>
        <v>0</v>
      </c>
      <c r="AI17" s="184">
        <f t="shared" si="4"/>
        <v>0</v>
      </c>
      <c r="AK17" s="199"/>
      <c r="AL17" s="199"/>
      <c r="AM17" s="184"/>
      <c r="AO17" s="199"/>
      <c r="AQ17" s="184"/>
      <c r="AS17" s="184"/>
      <c r="AU17" s="184"/>
      <c r="AW17" s="184"/>
    </row>
    <row r="18" spans="1:50" s="175" customFormat="1" ht="10.5">
      <c r="B18" s="177"/>
      <c r="C18" s="140"/>
      <c r="D18" s="186"/>
      <c r="E18" s="186"/>
      <c r="F18" s="187"/>
      <c r="G18" s="179"/>
      <c r="H18" s="180"/>
      <c r="I18" s="181"/>
      <c r="J18" s="176"/>
      <c r="K18" s="182"/>
      <c r="L18" s="183"/>
      <c r="M18" s="183"/>
      <c r="N18" s="181">
        <f t="shared" si="1"/>
        <v>0</v>
      </c>
      <c r="O18" s="176"/>
      <c r="P18" s="184">
        <f t="shared" si="2"/>
        <v>0</v>
      </c>
      <c r="Q18" s="184"/>
      <c r="R18" s="184"/>
      <c r="S18" s="184"/>
      <c r="T18" s="184"/>
      <c r="U18" s="184"/>
      <c r="V18" s="184"/>
      <c r="W18" s="184"/>
      <c r="X18" s="184"/>
      <c r="Y18" s="184"/>
      <c r="Z18" s="43"/>
      <c r="AA18" s="185"/>
      <c r="AB18" s="185"/>
      <c r="AC18" s="185"/>
      <c r="AD18" s="43"/>
      <c r="AE18" s="184">
        <f t="shared" si="0"/>
        <v>0</v>
      </c>
      <c r="AF18" s="43"/>
      <c r="AG18" s="184">
        <f t="shared" si="3"/>
        <v>0</v>
      </c>
      <c r="AI18" s="184">
        <f t="shared" si="4"/>
        <v>0</v>
      </c>
      <c r="AK18" s="199"/>
      <c r="AL18" s="199"/>
      <c r="AM18" s="184"/>
      <c r="AO18" s="199"/>
      <c r="AQ18" s="184"/>
      <c r="AS18" s="184"/>
      <c r="AU18" s="184"/>
      <c r="AW18" s="184"/>
    </row>
    <row r="19" spans="1:50" s="175" customFormat="1" ht="10.5">
      <c r="B19" s="177"/>
      <c r="C19" s="140"/>
      <c r="D19" s="186"/>
      <c r="E19" s="186"/>
      <c r="F19" s="187"/>
      <c r="G19" s="179"/>
      <c r="H19" s="180"/>
      <c r="I19" s="181"/>
      <c r="J19" s="176"/>
      <c r="K19" s="182"/>
      <c r="L19" s="183"/>
      <c r="M19" s="183"/>
      <c r="N19" s="181">
        <f t="shared" si="1"/>
        <v>0</v>
      </c>
      <c r="O19" s="176"/>
      <c r="P19" s="184">
        <f t="shared" si="2"/>
        <v>0</v>
      </c>
      <c r="Q19" s="184"/>
      <c r="R19" s="184"/>
      <c r="S19" s="184"/>
      <c r="T19" s="184"/>
      <c r="U19" s="184"/>
      <c r="V19" s="184"/>
      <c r="W19" s="184"/>
      <c r="X19" s="184"/>
      <c r="Y19" s="184"/>
      <c r="Z19" s="43"/>
      <c r="AA19" s="185"/>
      <c r="AB19" s="185"/>
      <c r="AC19" s="185"/>
      <c r="AD19" s="43"/>
      <c r="AE19" s="184">
        <f t="shared" si="0"/>
        <v>0</v>
      </c>
      <c r="AF19" s="43"/>
      <c r="AG19" s="184">
        <f t="shared" si="3"/>
        <v>0</v>
      </c>
      <c r="AI19" s="184">
        <f t="shared" si="4"/>
        <v>0</v>
      </c>
      <c r="AK19" s="199"/>
      <c r="AL19" s="199"/>
      <c r="AM19" s="184"/>
      <c r="AO19" s="199"/>
      <c r="AQ19" s="184"/>
      <c r="AS19" s="184"/>
      <c r="AU19" s="184"/>
      <c r="AW19" s="184"/>
    </row>
    <row r="20" spans="1:50" s="175" customFormat="1" ht="10.5">
      <c r="B20" s="177"/>
      <c r="C20" s="140"/>
      <c r="D20" s="186"/>
      <c r="E20" s="186"/>
      <c r="F20" s="187"/>
      <c r="G20" s="179"/>
      <c r="H20" s="180"/>
      <c r="I20" s="181"/>
      <c r="J20" s="176"/>
      <c r="K20" s="182"/>
      <c r="L20" s="183"/>
      <c r="M20" s="183"/>
      <c r="N20" s="181">
        <f t="shared" si="1"/>
        <v>0</v>
      </c>
      <c r="O20" s="176"/>
      <c r="P20" s="184">
        <f t="shared" si="2"/>
        <v>0</v>
      </c>
      <c r="Q20" s="184"/>
      <c r="R20" s="184"/>
      <c r="S20" s="184"/>
      <c r="T20" s="184"/>
      <c r="U20" s="184"/>
      <c r="V20" s="184"/>
      <c r="W20" s="184"/>
      <c r="X20" s="184"/>
      <c r="Y20" s="184"/>
      <c r="Z20" s="43"/>
      <c r="AA20" s="185"/>
      <c r="AB20" s="185"/>
      <c r="AC20" s="185"/>
      <c r="AD20" s="43"/>
      <c r="AE20" s="184">
        <f t="shared" si="0"/>
        <v>0</v>
      </c>
      <c r="AF20" s="43"/>
      <c r="AG20" s="184">
        <f t="shared" si="3"/>
        <v>0</v>
      </c>
      <c r="AI20" s="184">
        <f t="shared" si="4"/>
        <v>0</v>
      </c>
      <c r="AK20" s="199"/>
      <c r="AL20" s="199"/>
      <c r="AM20" s="184"/>
      <c r="AO20" s="199"/>
      <c r="AQ20" s="184"/>
      <c r="AS20" s="184"/>
      <c r="AU20" s="184"/>
      <c r="AW20" s="184"/>
    </row>
    <row r="21" spans="1:50" s="175" customFormat="1" ht="10.5">
      <c r="B21" s="177"/>
      <c r="C21" s="140"/>
      <c r="D21" s="186"/>
      <c r="E21" s="186"/>
      <c r="F21" s="187"/>
      <c r="G21" s="179"/>
      <c r="H21" s="180"/>
      <c r="I21" s="181"/>
      <c r="J21" s="176"/>
      <c r="K21" s="182"/>
      <c r="L21" s="183"/>
      <c r="M21" s="183"/>
      <c r="N21" s="181">
        <f t="shared" si="1"/>
        <v>0</v>
      </c>
      <c r="O21" s="176"/>
      <c r="P21" s="184">
        <f t="shared" si="2"/>
        <v>0</v>
      </c>
      <c r="Q21" s="184"/>
      <c r="R21" s="184"/>
      <c r="S21" s="184"/>
      <c r="T21" s="184"/>
      <c r="U21" s="184"/>
      <c r="V21" s="184"/>
      <c r="W21" s="184"/>
      <c r="X21" s="184"/>
      <c r="Y21" s="184"/>
      <c r="Z21" s="43"/>
      <c r="AA21" s="185"/>
      <c r="AB21" s="185"/>
      <c r="AC21" s="185"/>
      <c r="AD21" s="43"/>
      <c r="AE21" s="184">
        <f t="shared" si="0"/>
        <v>0</v>
      </c>
      <c r="AF21" s="43"/>
      <c r="AG21" s="184">
        <f t="shared" si="3"/>
        <v>0</v>
      </c>
      <c r="AI21" s="184">
        <f t="shared" si="4"/>
        <v>0</v>
      </c>
      <c r="AK21" s="199"/>
      <c r="AL21" s="199"/>
      <c r="AM21" s="184"/>
      <c r="AO21" s="199"/>
      <c r="AQ21" s="184"/>
      <c r="AS21" s="184"/>
      <c r="AU21" s="184"/>
      <c r="AW21" s="184"/>
    </row>
    <row r="22" spans="1:50" s="175" customFormat="1" ht="10.5">
      <c r="B22" s="177"/>
      <c r="C22" s="140"/>
      <c r="D22" s="186"/>
      <c r="E22" s="186"/>
      <c r="F22" s="187"/>
      <c r="G22" s="179"/>
      <c r="H22" s="180"/>
      <c r="I22" s="181"/>
      <c r="J22" s="176"/>
      <c r="K22" s="182"/>
      <c r="L22" s="183"/>
      <c r="M22" s="183"/>
      <c r="N22" s="181">
        <f t="shared" si="1"/>
        <v>0</v>
      </c>
      <c r="O22" s="176"/>
      <c r="P22" s="184">
        <f t="shared" si="2"/>
        <v>0</v>
      </c>
      <c r="Q22" s="184"/>
      <c r="R22" s="184"/>
      <c r="S22" s="184"/>
      <c r="T22" s="184"/>
      <c r="U22" s="184"/>
      <c r="V22" s="184"/>
      <c r="W22" s="184"/>
      <c r="X22" s="184"/>
      <c r="Y22" s="184"/>
      <c r="Z22" s="43"/>
      <c r="AA22" s="185"/>
      <c r="AB22" s="185"/>
      <c r="AC22" s="185"/>
      <c r="AD22" s="43"/>
      <c r="AE22" s="184">
        <f t="shared" si="0"/>
        <v>0</v>
      </c>
      <c r="AF22" s="43"/>
      <c r="AG22" s="184">
        <f t="shared" si="3"/>
        <v>0</v>
      </c>
      <c r="AI22" s="184">
        <f t="shared" si="4"/>
        <v>0</v>
      </c>
      <c r="AK22" s="199"/>
      <c r="AL22" s="199"/>
      <c r="AM22" s="184"/>
      <c r="AO22" s="199"/>
      <c r="AQ22" s="184"/>
      <c r="AS22" s="184"/>
      <c r="AU22" s="184"/>
      <c r="AW22" s="184"/>
    </row>
    <row r="23" spans="1:50" s="175" customFormat="1" ht="10.5">
      <c r="B23" s="177"/>
      <c r="C23" s="140"/>
      <c r="D23" s="186"/>
      <c r="E23" s="186"/>
      <c r="F23" s="187"/>
      <c r="G23" s="179"/>
      <c r="H23" s="180"/>
      <c r="I23" s="181"/>
      <c r="J23" s="176"/>
      <c r="K23" s="182"/>
      <c r="L23" s="183"/>
      <c r="M23" s="183"/>
      <c r="N23" s="181">
        <f t="shared" si="1"/>
        <v>0</v>
      </c>
      <c r="O23" s="176"/>
      <c r="P23" s="184">
        <f t="shared" si="2"/>
        <v>0</v>
      </c>
      <c r="Q23" s="184"/>
      <c r="R23" s="184"/>
      <c r="S23" s="184"/>
      <c r="T23" s="184"/>
      <c r="U23" s="184"/>
      <c r="V23" s="184"/>
      <c r="W23" s="184"/>
      <c r="X23" s="184"/>
      <c r="Y23" s="184"/>
      <c r="Z23" s="43"/>
      <c r="AA23" s="185"/>
      <c r="AB23" s="185"/>
      <c r="AC23" s="185"/>
      <c r="AD23" s="43"/>
      <c r="AE23" s="184">
        <f t="shared" si="0"/>
        <v>0</v>
      </c>
      <c r="AF23" s="43"/>
      <c r="AG23" s="184">
        <f t="shared" si="3"/>
        <v>0</v>
      </c>
      <c r="AI23" s="184">
        <f t="shared" si="4"/>
        <v>0</v>
      </c>
      <c r="AK23" s="199"/>
      <c r="AL23" s="199"/>
      <c r="AM23" s="184"/>
      <c r="AO23" s="199"/>
      <c r="AQ23" s="184"/>
      <c r="AS23" s="184"/>
      <c r="AU23" s="184"/>
      <c r="AW23" s="184"/>
    </row>
    <row r="24" spans="1:50" s="175" customFormat="1" ht="10.5">
      <c r="B24" s="177"/>
      <c r="C24" s="140"/>
      <c r="D24" s="186"/>
      <c r="E24" s="186"/>
      <c r="F24" s="187"/>
      <c r="G24" s="179"/>
      <c r="H24" s="180"/>
      <c r="I24" s="181"/>
      <c r="J24" s="176"/>
      <c r="K24" s="182"/>
      <c r="L24" s="183"/>
      <c r="M24" s="183"/>
      <c r="N24" s="181">
        <f t="shared" si="1"/>
        <v>0</v>
      </c>
      <c r="O24" s="176"/>
      <c r="P24" s="184">
        <f t="shared" si="2"/>
        <v>0</v>
      </c>
      <c r="Q24" s="184"/>
      <c r="R24" s="184"/>
      <c r="S24" s="184"/>
      <c r="T24" s="184"/>
      <c r="U24" s="184"/>
      <c r="V24" s="184"/>
      <c r="W24" s="184"/>
      <c r="X24" s="184"/>
      <c r="Y24" s="184"/>
      <c r="Z24" s="43"/>
      <c r="AA24" s="185"/>
      <c r="AB24" s="185"/>
      <c r="AC24" s="185"/>
      <c r="AD24" s="43"/>
      <c r="AE24" s="184">
        <f t="shared" si="0"/>
        <v>0</v>
      </c>
      <c r="AF24" s="43"/>
      <c r="AG24" s="184">
        <f t="shared" si="3"/>
        <v>0</v>
      </c>
      <c r="AI24" s="184">
        <f t="shared" si="4"/>
        <v>0</v>
      </c>
      <c r="AK24" s="199"/>
      <c r="AL24" s="199"/>
      <c r="AM24" s="184"/>
      <c r="AO24" s="199"/>
      <c r="AQ24" s="184"/>
      <c r="AS24" s="184"/>
      <c r="AU24" s="184"/>
      <c r="AW24" s="184"/>
    </row>
    <row r="25" spans="1:50" s="175" customFormat="1" ht="10.5">
      <c r="B25" s="177"/>
      <c r="C25" s="140"/>
      <c r="D25" s="186"/>
      <c r="E25" s="186"/>
      <c r="F25" s="187"/>
      <c r="G25" s="179"/>
      <c r="H25" s="180"/>
      <c r="I25" s="181"/>
      <c r="J25" s="176"/>
      <c r="K25" s="182"/>
      <c r="L25" s="183"/>
      <c r="M25" s="183"/>
      <c r="N25" s="181">
        <f t="shared" si="1"/>
        <v>0</v>
      </c>
      <c r="O25" s="176"/>
      <c r="P25" s="184">
        <f t="shared" si="2"/>
        <v>0</v>
      </c>
      <c r="Q25" s="184"/>
      <c r="R25" s="184"/>
      <c r="S25" s="184"/>
      <c r="T25" s="184"/>
      <c r="U25" s="184"/>
      <c r="V25" s="184"/>
      <c r="W25" s="184"/>
      <c r="X25" s="184"/>
      <c r="Y25" s="184"/>
      <c r="Z25" s="43"/>
      <c r="AA25" s="185"/>
      <c r="AB25" s="185"/>
      <c r="AC25" s="185"/>
      <c r="AD25" s="43"/>
      <c r="AE25" s="184">
        <f t="shared" si="0"/>
        <v>0</v>
      </c>
      <c r="AF25" s="43"/>
      <c r="AG25" s="184">
        <f t="shared" si="3"/>
        <v>0</v>
      </c>
      <c r="AI25" s="184">
        <f t="shared" si="4"/>
        <v>0</v>
      </c>
      <c r="AK25" s="199"/>
      <c r="AL25" s="199"/>
      <c r="AM25" s="184"/>
      <c r="AO25" s="199"/>
      <c r="AQ25" s="184"/>
      <c r="AS25" s="184"/>
      <c r="AU25" s="184"/>
      <c r="AW25" s="184"/>
    </row>
    <row r="26" spans="1:50" s="175" customFormat="1" ht="10.5">
      <c r="B26" s="177"/>
      <c r="C26" s="140"/>
      <c r="D26" s="186"/>
      <c r="E26" s="186"/>
      <c r="F26" s="187"/>
      <c r="G26" s="179"/>
      <c r="H26" s="180"/>
      <c r="I26" s="181"/>
      <c r="J26" s="176"/>
      <c r="K26" s="182"/>
      <c r="L26" s="183"/>
      <c r="M26" s="183"/>
      <c r="N26" s="181">
        <f t="shared" si="1"/>
        <v>0</v>
      </c>
      <c r="O26" s="176"/>
      <c r="P26" s="184">
        <f t="shared" si="2"/>
        <v>0</v>
      </c>
      <c r="Q26" s="184"/>
      <c r="R26" s="184"/>
      <c r="S26" s="184"/>
      <c r="T26" s="184"/>
      <c r="U26" s="184"/>
      <c r="V26" s="184"/>
      <c r="W26" s="184"/>
      <c r="X26" s="184"/>
      <c r="Y26" s="184"/>
      <c r="Z26" s="43"/>
      <c r="AA26" s="185"/>
      <c r="AB26" s="185"/>
      <c r="AC26" s="185"/>
      <c r="AD26" s="43"/>
      <c r="AE26" s="184">
        <f t="shared" si="0"/>
        <v>0</v>
      </c>
      <c r="AF26" s="43"/>
      <c r="AG26" s="184">
        <f t="shared" si="3"/>
        <v>0</v>
      </c>
      <c r="AI26" s="184">
        <f t="shared" si="4"/>
        <v>0</v>
      </c>
      <c r="AK26" s="199"/>
      <c r="AL26" s="199"/>
      <c r="AM26" s="184"/>
      <c r="AO26" s="199"/>
      <c r="AQ26" s="184"/>
      <c r="AS26" s="184"/>
      <c r="AU26" s="184"/>
      <c r="AW26" s="184"/>
    </row>
    <row r="27" spans="1:50" s="175" customFormat="1" ht="10.5">
      <c r="B27" s="177"/>
      <c r="C27" s="140"/>
      <c r="D27" s="186"/>
      <c r="E27" s="186"/>
      <c r="F27" s="187"/>
      <c r="G27" s="179"/>
      <c r="H27" s="180"/>
      <c r="I27" s="181"/>
      <c r="J27" s="176"/>
      <c r="K27" s="182"/>
      <c r="L27" s="183"/>
      <c r="M27" s="183"/>
      <c r="N27" s="181">
        <f t="shared" si="1"/>
        <v>0</v>
      </c>
      <c r="O27" s="176"/>
      <c r="P27" s="184">
        <f t="shared" si="2"/>
        <v>0</v>
      </c>
      <c r="Q27" s="184"/>
      <c r="R27" s="184"/>
      <c r="S27" s="184"/>
      <c r="T27" s="184"/>
      <c r="U27" s="184"/>
      <c r="V27" s="184"/>
      <c r="W27" s="184"/>
      <c r="X27" s="184"/>
      <c r="Y27" s="184"/>
      <c r="Z27" s="43"/>
      <c r="AA27" s="185"/>
      <c r="AB27" s="185"/>
      <c r="AC27" s="185"/>
      <c r="AD27" s="43"/>
      <c r="AE27" s="184">
        <f t="shared" si="0"/>
        <v>0</v>
      </c>
      <c r="AF27" s="43"/>
      <c r="AG27" s="184">
        <f t="shared" si="3"/>
        <v>0</v>
      </c>
      <c r="AI27" s="184">
        <f t="shared" si="4"/>
        <v>0</v>
      </c>
      <c r="AK27" s="199"/>
      <c r="AL27" s="199"/>
      <c r="AM27" s="184"/>
      <c r="AO27" s="199"/>
      <c r="AQ27" s="184"/>
      <c r="AS27" s="184"/>
      <c r="AU27" s="184"/>
      <c r="AW27" s="184"/>
    </row>
    <row r="28" spans="1:50" s="175" customFormat="1" ht="10.5">
      <c r="B28" s="177"/>
      <c r="C28" s="140"/>
      <c r="D28" s="186"/>
      <c r="E28" s="186"/>
      <c r="F28" s="187"/>
      <c r="G28" s="179"/>
      <c r="H28" s="180"/>
      <c r="I28" s="181"/>
      <c r="J28" s="176"/>
      <c r="K28" s="182"/>
      <c r="L28" s="183"/>
      <c r="M28" s="183"/>
      <c r="N28" s="181">
        <f t="shared" si="1"/>
        <v>0</v>
      </c>
      <c r="O28" s="176"/>
      <c r="P28" s="184">
        <f t="shared" si="2"/>
        <v>0</v>
      </c>
      <c r="Q28" s="184"/>
      <c r="R28" s="184"/>
      <c r="S28" s="184"/>
      <c r="T28" s="184"/>
      <c r="U28" s="184"/>
      <c r="V28" s="184"/>
      <c r="W28" s="184"/>
      <c r="X28" s="184"/>
      <c r="Y28" s="184"/>
      <c r="Z28" s="43"/>
      <c r="AA28" s="185"/>
      <c r="AB28" s="185"/>
      <c r="AC28" s="185"/>
      <c r="AD28" s="43"/>
      <c r="AE28" s="184">
        <f t="shared" si="0"/>
        <v>0</v>
      </c>
      <c r="AF28" s="43"/>
      <c r="AG28" s="184">
        <f t="shared" si="3"/>
        <v>0</v>
      </c>
      <c r="AI28" s="184">
        <f t="shared" si="4"/>
        <v>0</v>
      </c>
      <c r="AK28" s="199"/>
      <c r="AL28" s="199"/>
      <c r="AM28" s="184"/>
      <c r="AO28" s="199"/>
      <c r="AQ28" s="184"/>
      <c r="AS28" s="184"/>
      <c r="AU28" s="184"/>
      <c r="AW28" s="184"/>
    </row>
    <row r="29" spans="1:50" s="175" customFormat="1" ht="10.5">
      <c r="D29" s="188"/>
      <c r="E29" s="188"/>
      <c r="F29" s="189"/>
      <c r="G29" s="189"/>
      <c r="I29" s="190"/>
      <c r="J29" s="176"/>
      <c r="K29" s="190"/>
      <c r="L29" s="191"/>
      <c r="M29" s="191"/>
      <c r="N29" s="190"/>
      <c r="O29" s="176"/>
      <c r="P29" s="192"/>
      <c r="Q29" s="192"/>
      <c r="R29" s="192"/>
      <c r="S29" s="192"/>
      <c r="T29" s="192"/>
      <c r="U29" s="192"/>
      <c r="V29" s="192"/>
      <c r="W29" s="192"/>
      <c r="X29" s="192"/>
      <c r="Y29" s="192"/>
      <c r="Z29" s="43"/>
      <c r="AA29" s="193"/>
      <c r="AB29" s="193"/>
      <c r="AC29" s="193"/>
      <c r="AD29" s="43"/>
      <c r="AE29" s="192"/>
      <c r="AF29" s="43"/>
      <c r="AG29" s="192"/>
      <c r="AI29" s="192"/>
      <c r="AK29" s="192"/>
      <c r="AL29" s="192"/>
      <c r="AM29" s="192"/>
      <c r="AO29" s="192"/>
      <c r="AQ29" s="192"/>
      <c r="AS29" s="192"/>
      <c r="AU29" s="192"/>
      <c r="AW29" s="192"/>
    </row>
    <row r="30" spans="1:50" s="175" customFormat="1" ht="10.5">
      <c r="B30" s="237"/>
      <c r="C30" s="237"/>
      <c r="D30" s="237"/>
      <c r="E30" s="172"/>
      <c r="F30" s="194" t="s">
        <v>49</v>
      </c>
      <c r="G30" s="194"/>
      <c r="H30" s="195"/>
      <c r="I30" s="194"/>
      <c r="J30" s="176"/>
      <c r="K30" s="172"/>
      <c r="L30" s="172"/>
      <c r="M30" s="172"/>
      <c r="N30" s="196">
        <f>SUM(N5:N28)</f>
        <v>0</v>
      </c>
      <c r="O30" s="176"/>
      <c r="P30" s="197">
        <f>N30*0.03</f>
        <v>0</v>
      </c>
      <c r="Q30" s="197"/>
      <c r="R30" s="197">
        <f>P30*0.03</f>
        <v>0</v>
      </c>
      <c r="S30" s="197"/>
      <c r="T30" s="197">
        <f>R30*0.03</f>
        <v>0</v>
      </c>
      <c r="U30" s="197"/>
      <c r="V30" s="197">
        <f>T30*0.03</f>
        <v>0</v>
      </c>
      <c r="W30" s="197"/>
      <c r="X30" s="197">
        <f>V30*0.03</f>
        <v>0</v>
      </c>
      <c r="Y30" s="197"/>
      <c r="Z30" s="43"/>
      <c r="AA30" s="197"/>
      <c r="AB30" s="197"/>
      <c r="AC30" s="197"/>
      <c r="AD30" s="43"/>
      <c r="AE30" s="197"/>
      <c r="AF30" s="43"/>
      <c r="AG30" s="197"/>
      <c r="AI30" s="197"/>
      <c r="AK30" s="197"/>
      <c r="AL30" s="197"/>
      <c r="AM30" s="197"/>
      <c r="AO30" s="197"/>
      <c r="AQ30" s="197"/>
      <c r="AS30" s="197"/>
      <c r="AU30" s="197"/>
      <c r="AW30" s="197"/>
    </row>
    <row r="31" spans="1:50">
      <c r="E31" s="45"/>
      <c r="F31" s="45"/>
      <c r="G31" s="45"/>
      <c r="H31" s="48"/>
      <c r="I31" s="45"/>
      <c r="J31" s="29"/>
      <c r="K31" s="45"/>
      <c r="L31" s="45"/>
      <c r="M31" s="45"/>
      <c r="N31" s="36"/>
      <c r="O31" s="29"/>
      <c r="P31" s="49"/>
      <c r="Q31" s="49"/>
      <c r="R31" s="49"/>
      <c r="S31" s="49"/>
      <c r="T31" s="49"/>
      <c r="U31" s="49"/>
      <c r="V31" s="49"/>
      <c r="W31" s="49"/>
      <c r="X31" s="49"/>
      <c r="Y31" s="49"/>
      <c r="AH31" s="175"/>
      <c r="AJ31" s="175"/>
      <c r="AM31" s="49"/>
      <c r="AN31" s="175"/>
      <c r="AP31" s="175"/>
    </row>
    <row r="32" spans="1:50">
      <c r="A32" s="34"/>
      <c r="B32" s="34"/>
      <c r="C32" s="34"/>
      <c r="D32" s="34"/>
      <c r="E32" s="34"/>
      <c r="F32" s="34"/>
      <c r="G32" s="34"/>
      <c r="H32" s="34"/>
      <c r="I32" s="46"/>
      <c r="J32" s="34"/>
      <c r="K32" s="34"/>
      <c r="L32" s="34"/>
      <c r="M32" s="34"/>
      <c r="N32" s="34"/>
      <c r="O32" s="34"/>
      <c r="P32" s="34"/>
      <c r="Q32" s="34"/>
      <c r="R32" s="34"/>
      <c r="S32" s="34"/>
      <c r="T32" s="34"/>
      <c r="U32" s="34"/>
      <c r="V32" s="34"/>
      <c r="W32" s="34"/>
      <c r="X32" s="34"/>
      <c r="Y32" s="34"/>
      <c r="Z32" s="6"/>
      <c r="AA32" s="6"/>
      <c r="AB32" s="6"/>
      <c r="AC32" s="6"/>
      <c r="AD32" s="6"/>
      <c r="AE32" s="6"/>
      <c r="AF32" s="6"/>
      <c r="AG32" s="6"/>
      <c r="AH32" s="34"/>
      <c r="AI32" s="6"/>
      <c r="AJ32" s="34"/>
      <c r="AK32" s="6"/>
      <c r="AL32" s="6"/>
      <c r="AM32" s="34"/>
      <c r="AN32" s="34"/>
      <c r="AO32" s="6"/>
      <c r="AP32" s="34"/>
      <c r="AQ32" s="6"/>
      <c r="AR32" s="34"/>
      <c r="AS32" s="6"/>
      <c r="AT32" s="34"/>
      <c r="AU32" s="6"/>
      <c r="AV32" s="34"/>
      <c r="AW32" s="6"/>
      <c r="AX32" s="6"/>
    </row>
    <row r="33" spans="1:50">
      <c r="A33" s="34"/>
      <c r="B33" s="34"/>
      <c r="C33" s="34"/>
      <c r="D33" s="34"/>
      <c r="E33" s="34"/>
      <c r="F33" s="34"/>
      <c r="G33" s="34"/>
      <c r="H33" s="34"/>
      <c r="I33" s="47"/>
      <c r="J33" s="34"/>
      <c r="K33" s="34"/>
      <c r="L33" s="34"/>
      <c r="M33" s="34"/>
      <c r="N33" s="34"/>
      <c r="O33" s="34"/>
      <c r="P33" s="34"/>
      <c r="Q33" s="34"/>
      <c r="R33" s="34"/>
      <c r="S33" s="34"/>
      <c r="T33" s="34"/>
      <c r="U33" s="34"/>
      <c r="V33" s="34"/>
      <c r="W33" s="34"/>
      <c r="X33" s="34"/>
      <c r="Y33" s="34"/>
      <c r="Z33" s="6"/>
      <c r="AA33" s="6"/>
      <c r="AB33" s="6"/>
      <c r="AC33" s="6"/>
      <c r="AD33" s="6"/>
      <c r="AE33" s="6"/>
      <c r="AF33" s="6"/>
      <c r="AG33" s="6"/>
      <c r="AH33" s="34"/>
      <c r="AI33" s="6"/>
      <c r="AJ33" s="34"/>
      <c r="AK33" s="6"/>
      <c r="AL33" s="6"/>
      <c r="AM33" s="34"/>
      <c r="AN33" s="34"/>
      <c r="AO33" s="6"/>
      <c r="AP33" s="34"/>
      <c r="AQ33" s="6"/>
      <c r="AR33" s="34"/>
      <c r="AS33" s="6"/>
      <c r="AT33" s="34"/>
      <c r="AU33" s="6"/>
      <c r="AV33" s="34"/>
      <c r="AW33" s="6"/>
      <c r="AX33" s="6"/>
    </row>
    <row r="34" spans="1:50">
      <c r="A34" s="34"/>
      <c r="B34" s="34"/>
      <c r="C34" s="34"/>
      <c r="D34" s="34"/>
      <c r="E34" s="34"/>
      <c r="F34" s="34"/>
      <c r="G34" s="34"/>
      <c r="H34" s="34"/>
      <c r="I34" s="47"/>
      <c r="J34" s="34"/>
      <c r="K34" s="34"/>
      <c r="L34" s="34"/>
      <c r="M34" s="34"/>
      <c r="N34" s="34"/>
      <c r="O34" s="34"/>
      <c r="P34" s="34"/>
      <c r="Q34" s="34"/>
      <c r="R34" s="34"/>
      <c r="S34" s="34"/>
      <c r="T34" s="34"/>
      <c r="U34" s="34"/>
      <c r="V34" s="34"/>
      <c r="W34" s="34"/>
      <c r="X34" s="34"/>
      <c r="Y34" s="34"/>
      <c r="Z34" s="6"/>
      <c r="AA34" s="6"/>
      <c r="AB34" s="6"/>
      <c r="AC34" s="6"/>
      <c r="AD34" s="6"/>
      <c r="AE34" s="6"/>
      <c r="AF34" s="6"/>
      <c r="AG34" s="6"/>
      <c r="AH34" s="34"/>
      <c r="AI34" s="6"/>
      <c r="AJ34" s="34"/>
      <c r="AK34" s="6"/>
      <c r="AL34" s="6"/>
      <c r="AM34" s="34"/>
      <c r="AN34" s="34"/>
      <c r="AO34" s="6"/>
      <c r="AP34" s="34"/>
      <c r="AQ34" s="6"/>
      <c r="AR34" s="34"/>
      <c r="AS34" s="6"/>
      <c r="AT34" s="34"/>
      <c r="AU34" s="6"/>
      <c r="AV34" s="34"/>
      <c r="AW34" s="6"/>
      <c r="AX34" s="6"/>
    </row>
    <row r="35" spans="1:50">
      <c r="A35" s="34"/>
      <c r="B35" s="34"/>
      <c r="C35" s="34"/>
      <c r="D35" s="34"/>
      <c r="E35" s="34"/>
      <c r="F35" s="34"/>
      <c r="G35" s="34"/>
      <c r="H35" s="34"/>
      <c r="I35" s="47"/>
      <c r="J35" s="34"/>
      <c r="K35" s="34"/>
      <c r="L35" s="34"/>
      <c r="M35" s="34"/>
      <c r="N35" s="34"/>
      <c r="O35" s="34"/>
      <c r="P35" s="34"/>
      <c r="Q35" s="34"/>
      <c r="R35" s="34"/>
      <c r="S35" s="34"/>
      <c r="T35" s="34"/>
      <c r="U35" s="34"/>
      <c r="V35" s="34"/>
      <c r="W35" s="34"/>
      <c r="X35" s="34"/>
      <c r="Y35" s="34"/>
      <c r="Z35" s="6"/>
      <c r="AA35" s="6"/>
      <c r="AB35" s="6"/>
      <c r="AC35" s="6"/>
      <c r="AD35" s="6"/>
      <c r="AE35" s="6"/>
      <c r="AF35" s="6"/>
      <c r="AG35" s="6"/>
      <c r="AH35" s="34"/>
      <c r="AI35" s="6"/>
      <c r="AJ35" s="34"/>
      <c r="AK35" s="6"/>
      <c r="AL35" s="6"/>
      <c r="AM35" s="34"/>
      <c r="AN35" s="34"/>
      <c r="AO35" s="6"/>
      <c r="AP35" s="34"/>
      <c r="AQ35" s="6"/>
      <c r="AR35" s="34"/>
      <c r="AS35" s="6"/>
      <c r="AT35" s="34"/>
      <c r="AU35" s="6"/>
      <c r="AV35" s="34"/>
      <c r="AW35" s="6"/>
      <c r="AX35" s="6"/>
    </row>
  </sheetData>
  <pageMargins left="0.25" right="0.25" top="0.75" bottom="0.75" header="0.3" footer="0.3"/>
  <pageSetup paperSize="5" scale="2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3"/>
  <sheetViews>
    <sheetView workbookViewId="0">
      <selection activeCell="G11" sqref="G11"/>
    </sheetView>
  </sheetViews>
  <sheetFormatPr defaultRowHeight="14.5"/>
  <sheetData>
    <row r="1" spans="1:1">
      <c r="A1" t="s">
        <v>204</v>
      </c>
    </row>
    <row r="2" spans="1:1">
      <c r="A2" t="s">
        <v>205</v>
      </c>
    </row>
    <row r="3" spans="1:1">
      <c r="A3" t="s">
        <v>206</v>
      </c>
    </row>
    <row r="4" spans="1:1">
      <c r="A4" t="s">
        <v>362</v>
      </c>
    </row>
    <row r="5" spans="1:1">
      <c r="A5" t="s">
        <v>207</v>
      </c>
    </row>
    <row r="6" spans="1:1">
      <c r="A6" t="s">
        <v>208</v>
      </c>
    </row>
    <row r="7" spans="1:1">
      <c r="A7" t="s">
        <v>209</v>
      </c>
    </row>
    <row r="8" spans="1:1">
      <c r="A8" t="s">
        <v>210</v>
      </c>
    </row>
    <row r="9" spans="1:1">
      <c r="A9" t="s">
        <v>211</v>
      </c>
    </row>
    <row r="10" spans="1:1">
      <c r="A10" t="s">
        <v>212</v>
      </c>
    </row>
    <row r="11" spans="1:1">
      <c r="A11" t="s">
        <v>213</v>
      </c>
    </row>
    <row r="12" spans="1:1">
      <c r="A12" t="s">
        <v>214</v>
      </c>
    </row>
    <row r="13" spans="1:1">
      <c r="A13" t="s">
        <v>215</v>
      </c>
    </row>
    <row r="14" spans="1:1">
      <c r="A14" t="s">
        <v>216</v>
      </c>
    </row>
    <row r="15" spans="1:1">
      <c r="A15" t="s">
        <v>217</v>
      </c>
    </row>
    <row r="16" spans="1:1">
      <c r="A16" t="s">
        <v>218</v>
      </c>
    </row>
    <row r="17" spans="1:1">
      <c r="A17" t="s">
        <v>219</v>
      </c>
    </row>
    <row r="18" spans="1:1">
      <c r="A18" t="s">
        <v>220</v>
      </c>
    </row>
    <row r="19" spans="1:1">
      <c r="A19" t="s">
        <v>221</v>
      </c>
    </row>
    <row r="20" spans="1:1">
      <c r="A20" t="s">
        <v>222</v>
      </c>
    </row>
    <row r="21" spans="1:1">
      <c r="A21" t="s">
        <v>223</v>
      </c>
    </row>
    <row r="22" spans="1:1">
      <c r="A22" t="s">
        <v>224</v>
      </c>
    </row>
    <row r="23" spans="1:1">
      <c r="A23" t="s">
        <v>225</v>
      </c>
    </row>
  </sheetData>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3"/>
  <sheetViews>
    <sheetView zoomScale="90" zoomScaleNormal="90" zoomScaleSheetLayoutView="40" zoomScalePageLayoutView="108" workbookViewId="0">
      <selection activeCell="O14" sqref="O14"/>
    </sheetView>
  </sheetViews>
  <sheetFormatPr defaultRowHeight="14.5"/>
  <cols>
    <col min="1" max="1" width="4.453125" customWidth="1"/>
    <col min="3" max="11" width="6" customWidth="1"/>
  </cols>
  <sheetData>
    <row r="1" spans="1:14" ht="63" customHeight="1">
      <c r="A1" s="1"/>
      <c r="B1" s="15" t="s">
        <v>56</v>
      </c>
      <c r="C1" s="1"/>
      <c r="D1" s="1"/>
      <c r="E1" s="1"/>
      <c r="F1" s="1"/>
      <c r="G1" s="1"/>
      <c r="H1" s="1"/>
      <c r="I1" s="1"/>
      <c r="J1" s="1"/>
      <c r="K1" s="1"/>
      <c r="L1" s="1"/>
      <c r="M1" s="4"/>
      <c r="N1" s="4"/>
    </row>
    <row r="2" spans="1:14">
      <c r="A2" s="5"/>
      <c r="B2" s="5"/>
      <c r="C2" s="5"/>
      <c r="D2" s="5"/>
      <c r="E2" s="5"/>
      <c r="F2" s="5"/>
      <c r="G2" s="5"/>
      <c r="H2" s="5"/>
      <c r="I2" s="5"/>
      <c r="J2" s="5"/>
      <c r="K2" s="5"/>
      <c r="L2" s="5"/>
      <c r="M2" s="5"/>
      <c r="N2" s="5"/>
    </row>
    <row r="3" spans="1:14">
      <c r="A3" s="5"/>
      <c r="B3" s="5"/>
      <c r="C3" s="5"/>
      <c r="D3" s="5"/>
      <c r="E3" s="5"/>
      <c r="F3" s="5"/>
      <c r="G3" s="5"/>
      <c r="H3" s="5"/>
      <c r="I3" s="5"/>
      <c r="J3" s="5"/>
      <c r="K3" s="5"/>
      <c r="L3" s="5"/>
      <c r="M3" s="5"/>
      <c r="N3" s="5"/>
    </row>
    <row r="4" spans="1:14" s="330" customFormat="1" ht="15.5">
      <c r="A4" s="328"/>
      <c r="B4" s="153" t="s">
        <v>57</v>
      </c>
      <c r="C4" s="487" t="s">
        <v>62</v>
      </c>
      <c r="D4" s="487"/>
      <c r="E4" s="487"/>
      <c r="F4" s="487"/>
      <c r="G4" s="487"/>
      <c r="H4" s="379"/>
      <c r="I4" s="379"/>
      <c r="J4" s="379"/>
      <c r="K4" s="329"/>
      <c r="L4" s="328"/>
      <c r="M4" s="328"/>
      <c r="N4" s="328"/>
    </row>
    <row r="5" spans="1:14" s="330" customFormat="1" ht="15.75" customHeight="1">
      <c r="A5" s="328"/>
      <c r="B5" s="153"/>
      <c r="C5" s="378"/>
      <c r="D5" s="379"/>
      <c r="E5" s="379"/>
      <c r="F5" s="379"/>
      <c r="G5" s="379"/>
      <c r="H5" s="379"/>
      <c r="I5" s="379"/>
      <c r="J5" s="379"/>
      <c r="K5" s="329"/>
      <c r="L5" s="328"/>
      <c r="M5" s="328"/>
      <c r="N5" s="328"/>
    </row>
    <row r="6" spans="1:14" s="330" customFormat="1" ht="15.5">
      <c r="A6" s="328"/>
      <c r="B6" s="153" t="s">
        <v>58</v>
      </c>
      <c r="C6" s="487" t="s">
        <v>63</v>
      </c>
      <c r="D6" s="487"/>
      <c r="E6" s="487"/>
      <c r="F6" s="487"/>
      <c r="G6" s="379"/>
      <c r="H6" s="379"/>
      <c r="I6" s="379"/>
      <c r="J6" s="379"/>
      <c r="K6" s="329"/>
      <c r="L6" s="328"/>
      <c r="M6" s="328"/>
      <c r="N6" s="328"/>
    </row>
    <row r="7" spans="1:14" s="330" customFormat="1" ht="15.75" customHeight="1">
      <c r="A7" s="328"/>
      <c r="B7" s="153"/>
      <c r="C7" s="378"/>
      <c r="D7" s="379"/>
      <c r="E7" s="379"/>
      <c r="F7" s="379"/>
      <c r="G7" s="379"/>
      <c r="H7" s="379"/>
      <c r="I7" s="379"/>
      <c r="J7" s="379"/>
      <c r="K7" s="329"/>
      <c r="L7" s="328"/>
      <c r="M7" s="328"/>
      <c r="N7" s="328"/>
    </row>
    <row r="8" spans="1:14" s="330" customFormat="1" ht="15.5">
      <c r="A8" s="328"/>
      <c r="B8" s="153" t="s">
        <v>59</v>
      </c>
      <c r="C8" s="487" t="s">
        <v>112</v>
      </c>
      <c r="D8" s="487"/>
      <c r="E8" s="487"/>
      <c r="F8" s="487"/>
      <c r="G8" s="487"/>
      <c r="H8" s="487"/>
      <c r="I8" s="487"/>
      <c r="J8" s="379"/>
      <c r="K8" s="329"/>
      <c r="L8" s="328"/>
      <c r="M8" s="328"/>
      <c r="N8" s="328"/>
    </row>
    <row r="9" spans="1:14" s="330" customFormat="1" ht="15.75" customHeight="1">
      <c r="A9" s="328"/>
      <c r="B9" s="153"/>
      <c r="C9" s="378"/>
      <c r="D9" s="379"/>
      <c r="E9" s="379"/>
      <c r="F9" s="379"/>
      <c r="G9" s="379"/>
      <c r="H9" s="379"/>
      <c r="I9" s="379"/>
      <c r="J9" s="379"/>
      <c r="K9" s="329"/>
      <c r="L9" s="328"/>
      <c r="M9" s="328"/>
      <c r="N9" s="328"/>
    </row>
    <row r="10" spans="1:14" s="330" customFormat="1" ht="15.5">
      <c r="A10" s="328"/>
      <c r="B10" s="153" t="s">
        <v>60</v>
      </c>
      <c r="C10" s="487" t="s">
        <v>332</v>
      </c>
      <c r="D10" s="487"/>
      <c r="E10" s="487"/>
      <c r="F10" s="487"/>
      <c r="G10" s="487"/>
      <c r="H10" s="379"/>
      <c r="I10" s="379"/>
      <c r="J10" s="379"/>
      <c r="K10" s="329"/>
      <c r="L10" s="328"/>
      <c r="M10" s="328"/>
      <c r="N10" s="328"/>
    </row>
    <row r="11" spans="1:14" s="330" customFormat="1" ht="15.75" customHeight="1">
      <c r="A11" s="328"/>
      <c r="B11" s="153"/>
      <c r="C11" s="378"/>
      <c r="D11" s="379"/>
      <c r="E11" s="379"/>
      <c r="F11" s="379"/>
      <c r="G11" s="379"/>
      <c r="H11" s="379"/>
      <c r="I11" s="379"/>
      <c r="J11" s="379"/>
      <c r="K11" s="329"/>
      <c r="L11" s="328"/>
      <c r="M11" s="328"/>
      <c r="N11" s="328"/>
    </row>
    <row r="12" spans="1:14" s="330" customFormat="1" ht="15.5">
      <c r="A12" s="328"/>
      <c r="B12" s="153" t="s">
        <v>61</v>
      </c>
      <c r="C12" s="487" t="s">
        <v>64</v>
      </c>
      <c r="D12" s="487"/>
      <c r="E12" s="487"/>
      <c r="F12" s="379"/>
      <c r="G12" s="379"/>
      <c r="H12" s="379"/>
      <c r="I12" s="379"/>
      <c r="J12" s="379"/>
      <c r="K12" s="329"/>
      <c r="L12" s="328"/>
      <c r="M12" s="328"/>
      <c r="N12" s="328"/>
    </row>
    <row r="13" spans="1:14" s="330" customFormat="1" ht="15.75" customHeight="1">
      <c r="A13" s="328"/>
      <c r="B13" s="153"/>
      <c r="C13" s="378"/>
      <c r="D13" s="379"/>
      <c r="E13" s="379"/>
      <c r="F13" s="379"/>
      <c r="G13" s="379"/>
      <c r="H13" s="379"/>
      <c r="I13" s="379"/>
      <c r="J13" s="379"/>
      <c r="K13" s="329"/>
      <c r="L13" s="328"/>
      <c r="M13" s="328"/>
      <c r="N13" s="328"/>
    </row>
    <row r="14" spans="1:14" s="330" customFormat="1" ht="15.5">
      <c r="A14" s="328"/>
      <c r="B14" s="153" t="s">
        <v>68</v>
      </c>
      <c r="C14" s="487" t="s">
        <v>65</v>
      </c>
      <c r="D14" s="487"/>
      <c r="E14" s="379"/>
      <c r="F14" s="379"/>
      <c r="G14" s="379"/>
      <c r="H14" s="379"/>
      <c r="I14" s="379"/>
      <c r="J14" s="379"/>
      <c r="K14" s="329"/>
      <c r="L14" s="328"/>
      <c r="M14" s="328"/>
      <c r="N14" s="328"/>
    </row>
    <row r="15" spans="1:14" s="330" customFormat="1" ht="15.75" customHeight="1">
      <c r="A15" s="328"/>
      <c r="B15" s="153"/>
      <c r="C15" s="378"/>
      <c r="D15" s="379"/>
      <c r="E15" s="379"/>
      <c r="F15" s="379"/>
      <c r="G15" s="379"/>
      <c r="H15" s="379"/>
      <c r="I15" s="379"/>
      <c r="J15" s="379"/>
      <c r="K15" s="329"/>
      <c r="L15" s="328"/>
      <c r="M15" s="328"/>
      <c r="N15" s="328"/>
    </row>
    <row r="16" spans="1:14" s="330" customFormat="1" ht="15.5">
      <c r="A16" s="328"/>
      <c r="B16" s="153" t="s">
        <v>67</v>
      </c>
      <c r="C16" s="487" t="s">
        <v>294</v>
      </c>
      <c r="D16" s="487"/>
      <c r="E16" s="487"/>
      <c r="F16" s="487"/>
      <c r="G16" s="379"/>
      <c r="H16" s="379"/>
      <c r="I16" s="379"/>
      <c r="J16" s="379"/>
      <c r="K16" s="329"/>
      <c r="L16" s="328"/>
      <c r="M16" s="328"/>
      <c r="N16" s="328"/>
    </row>
    <row r="17" spans="1:14" s="330" customFormat="1" ht="15.75" customHeight="1">
      <c r="A17" s="328"/>
      <c r="B17" s="153"/>
      <c r="C17" s="378"/>
      <c r="D17" s="379"/>
      <c r="E17" s="379"/>
      <c r="F17" s="379"/>
      <c r="G17" s="379"/>
      <c r="H17" s="379"/>
      <c r="I17" s="379"/>
      <c r="J17" s="379"/>
      <c r="K17" s="329"/>
      <c r="L17" s="328"/>
      <c r="M17" s="328"/>
      <c r="N17" s="328"/>
    </row>
    <row r="18" spans="1:14" s="330" customFormat="1" ht="15.5">
      <c r="A18" s="328"/>
      <c r="B18" s="153" t="s">
        <v>113</v>
      </c>
      <c r="C18" s="487" t="s">
        <v>115</v>
      </c>
      <c r="D18" s="487"/>
      <c r="E18" s="487"/>
      <c r="F18" s="487"/>
      <c r="G18" s="487"/>
      <c r="H18" s="379"/>
      <c r="I18" s="379"/>
      <c r="J18" s="379"/>
      <c r="K18" s="328"/>
      <c r="L18" s="328"/>
      <c r="M18" s="328"/>
      <c r="N18" s="328"/>
    </row>
    <row r="19" spans="1:14" s="330" customFormat="1" ht="15.5">
      <c r="A19" s="328"/>
      <c r="B19" s="331"/>
      <c r="C19" s="378"/>
      <c r="D19" s="379"/>
      <c r="E19" s="379"/>
      <c r="F19" s="379"/>
      <c r="G19" s="379"/>
      <c r="H19" s="379"/>
      <c r="I19" s="379"/>
      <c r="J19" s="379"/>
      <c r="K19" s="328"/>
      <c r="L19" s="328"/>
      <c r="M19" s="328"/>
      <c r="N19" s="328"/>
    </row>
    <row r="20" spans="1:14" s="330" customFormat="1" ht="15.5">
      <c r="A20" s="328"/>
      <c r="B20" s="153" t="s">
        <v>114</v>
      </c>
      <c r="C20" s="487" t="s">
        <v>199</v>
      </c>
      <c r="D20" s="487"/>
      <c r="E20" s="487"/>
      <c r="F20" s="487"/>
      <c r="G20" s="487"/>
      <c r="H20" s="379"/>
      <c r="I20" s="379"/>
      <c r="J20" s="379"/>
      <c r="K20" s="328"/>
      <c r="L20" s="328"/>
      <c r="M20" s="328"/>
      <c r="N20" s="328"/>
    </row>
    <row r="21" spans="1:14" s="330" customFormat="1" ht="15.5">
      <c r="A21" s="328"/>
      <c r="B21" s="331"/>
      <c r="C21" s="378"/>
      <c r="D21" s="379"/>
      <c r="E21" s="379"/>
      <c r="F21" s="379"/>
      <c r="G21" s="379"/>
      <c r="H21" s="379"/>
      <c r="I21" s="379"/>
      <c r="J21" s="379"/>
      <c r="K21" s="328"/>
      <c r="L21" s="328"/>
      <c r="M21" s="328"/>
      <c r="N21" s="328"/>
    </row>
    <row r="22" spans="1:14" s="330" customFormat="1" ht="15.5">
      <c r="A22" s="328"/>
      <c r="B22" s="153" t="s">
        <v>117</v>
      </c>
      <c r="C22" s="487" t="s">
        <v>289</v>
      </c>
      <c r="D22" s="487"/>
      <c r="E22" s="487"/>
      <c r="F22" s="487"/>
      <c r="G22" s="487"/>
      <c r="H22" s="487"/>
      <c r="I22" s="379"/>
      <c r="J22" s="379"/>
      <c r="K22" s="328"/>
      <c r="L22" s="328"/>
      <c r="M22" s="328"/>
      <c r="N22" s="328"/>
    </row>
    <row r="23" spans="1:14" s="330" customFormat="1" ht="15.5">
      <c r="A23" s="328"/>
      <c r="B23" s="331"/>
      <c r="C23" s="378"/>
      <c r="D23" s="379"/>
      <c r="E23" s="379"/>
      <c r="F23" s="379"/>
      <c r="G23" s="379"/>
      <c r="H23" s="379"/>
      <c r="I23" s="379"/>
      <c r="J23" s="379"/>
      <c r="K23" s="328"/>
      <c r="L23" s="328"/>
      <c r="M23" s="328"/>
      <c r="N23" s="328"/>
    </row>
    <row r="24" spans="1:14" s="330" customFormat="1" ht="15.5">
      <c r="A24" s="328"/>
      <c r="B24" s="153" t="s">
        <v>200</v>
      </c>
      <c r="C24" s="487" t="s">
        <v>66</v>
      </c>
      <c r="D24" s="487"/>
      <c r="E24" s="487"/>
      <c r="F24" s="487"/>
      <c r="G24" s="487"/>
      <c r="H24" s="379"/>
      <c r="I24" s="379"/>
      <c r="J24" s="379"/>
      <c r="K24" s="328"/>
      <c r="L24" s="328"/>
      <c r="M24" s="328"/>
      <c r="N24" s="328"/>
    </row>
    <row r="25" spans="1:14" s="330" customFormat="1" ht="15.5">
      <c r="A25" s="328"/>
      <c r="B25" s="153"/>
      <c r="C25" s="378"/>
      <c r="D25" s="379"/>
      <c r="E25" s="379"/>
      <c r="F25" s="379"/>
      <c r="G25" s="379"/>
      <c r="H25" s="379"/>
      <c r="I25" s="379"/>
      <c r="J25" s="379"/>
      <c r="K25" s="328"/>
      <c r="L25" s="328"/>
      <c r="M25" s="328"/>
      <c r="N25" s="328"/>
    </row>
    <row r="26" spans="1:14" s="330" customFormat="1" ht="15.5">
      <c r="A26" s="328"/>
      <c r="B26" s="153" t="s">
        <v>295</v>
      </c>
      <c r="C26" s="487" t="s">
        <v>118</v>
      </c>
      <c r="D26" s="487"/>
      <c r="E26" s="379"/>
      <c r="F26" s="379"/>
      <c r="G26" s="379"/>
      <c r="H26" s="379"/>
      <c r="I26" s="379"/>
      <c r="J26" s="379"/>
      <c r="K26" s="328"/>
      <c r="L26" s="328"/>
      <c r="M26" s="328"/>
      <c r="N26" s="328"/>
    </row>
    <row r="27" spans="1:14" s="330" customFormat="1" ht="15.5">
      <c r="A27" s="328"/>
      <c r="B27" s="328"/>
      <c r="C27" s="379"/>
      <c r="D27" s="379"/>
      <c r="E27" s="379"/>
      <c r="F27" s="379"/>
      <c r="G27" s="379"/>
      <c r="H27" s="379"/>
      <c r="I27" s="379"/>
      <c r="J27" s="379"/>
      <c r="K27" s="328"/>
      <c r="L27" s="328"/>
      <c r="M27" s="328"/>
      <c r="N27" s="328"/>
    </row>
    <row r="28" spans="1:14">
      <c r="A28" s="5"/>
      <c r="B28" s="5"/>
      <c r="C28" s="5"/>
      <c r="D28" s="5"/>
      <c r="E28" s="5"/>
      <c r="F28" s="5"/>
      <c r="G28" s="5"/>
      <c r="H28" s="5"/>
      <c r="I28" s="5"/>
      <c r="J28" s="5"/>
      <c r="K28" s="5"/>
      <c r="L28" s="5"/>
      <c r="M28" s="5"/>
      <c r="N28" s="5"/>
    </row>
    <row r="29" spans="1:14">
      <c r="A29" s="5"/>
      <c r="B29" s="5"/>
      <c r="C29" s="5"/>
      <c r="D29" s="5"/>
      <c r="E29" s="5"/>
      <c r="F29" s="5"/>
      <c r="G29" s="5"/>
      <c r="H29" s="5"/>
      <c r="I29" s="5"/>
      <c r="J29" s="5"/>
      <c r="K29" s="5"/>
      <c r="L29" s="5"/>
      <c r="M29" s="5"/>
      <c r="N29" s="5"/>
    </row>
    <row r="30" spans="1:14">
      <c r="A30" s="5"/>
      <c r="B30" s="5"/>
      <c r="C30" s="5"/>
      <c r="D30" s="5"/>
      <c r="E30" s="5"/>
      <c r="F30" s="5"/>
      <c r="G30" s="5"/>
      <c r="H30" s="5"/>
      <c r="I30" s="5"/>
      <c r="J30" s="5"/>
      <c r="K30" s="5"/>
      <c r="L30" s="5"/>
      <c r="M30" s="5"/>
      <c r="N30" s="5"/>
    </row>
    <row r="31" spans="1:14">
      <c r="A31" s="5"/>
      <c r="B31" s="5"/>
      <c r="C31" s="5"/>
      <c r="D31" s="5"/>
      <c r="E31" s="5"/>
      <c r="F31" s="5"/>
      <c r="G31" s="5"/>
      <c r="H31" s="5"/>
      <c r="I31" s="5"/>
      <c r="J31" s="5"/>
      <c r="K31" s="5"/>
      <c r="L31" s="5"/>
      <c r="M31" s="5"/>
      <c r="N31" s="5"/>
    </row>
    <row r="32" spans="1:14">
      <c r="A32" s="5"/>
      <c r="B32" s="5"/>
      <c r="C32" s="5"/>
      <c r="D32" s="5"/>
      <c r="E32" s="5"/>
      <c r="F32" s="5"/>
      <c r="G32" s="5"/>
      <c r="H32" s="5"/>
      <c r="I32" s="5"/>
      <c r="J32" s="5"/>
      <c r="K32" s="5"/>
      <c r="L32" s="5"/>
      <c r="M32" s="5"/>
      <c r="N32" s="5"/>
    </row>
    <row r="33" spans="1:14">
      <c r="A33" s="5"/>
      <c r="B33" s="5"/>
      <c r="C33" s="5"/>
      <c r="D33" s="5"/>
      <c r="E33" s="5"/>
      <c r="F33" s="5"/>
      <c r="G33" s="5"/>
      <c r="H33" s="5"/>
      <c r="I33" s="5"/>
      <c r="J33" s="5"/>
      <c r="K33" s="5"/>
      <c r="L33" s="5"/>
      <c r="M33" s="5"/>
      <c r="N33" s="5"/>
    </row>
    <row r="34" spans="1:14">
      <c r="A34" s="5"/>
      <c r="B34" s="5"/>
      <c r="C34" s="5"/>
      <c r="D34" s="5"/>
      <c r="E34" s="5"/>
      <c r="F34" s="5"/>
      <c r="G34" s="5"/>
      <c r="H34" s="5"/>
      <c r="I34" s="5"/>
      <c r="J34" s="5"/>
      <c r="K34" s="5"/>
      <c r="L34" s="5"/>
      <c r="M34" s="5"/>
      <c r="N34" s="5"/>
    </row>
    <row r="35" spans="1:14">
      <c r="A35" s="5"/>
      <c r="B35" s="5"/>
      <c r="C35" s="5"/>
      <c r="D35" s="5"/>
      <c r="E35" s="5"/>
      <c r="F35" s="5"/>
      <c r="G35" s="5"/>
      <c r="H35" s="5"/>
      <c r="I35" s="5"/>
      <c r="J35" s="5"/>
      <c r="K35" s="5"/>
      <c r="L35" s="5"/>
      <c r="M35" s="5"/>
      <c r="N35" s="5"/>
    </row>
    <row r="36" spans="1:14">
      <c r="A36" s="5"/>
      <c r="B36" s="5"/>
      <c r="C36" s="5"/>
      <c r="D36" s="5"/>
      <c r="E36" s="5"/>
      <c r="F36" s="5"/>
      <c r="G36" s="5"/>
      <c r="H36" s="5"/>
      <c r="I36" s="5"/>
      <c r="J36" s="5"/>
      <c r="K36" s="5"/>
      <c r="L36" s="5"/>
      <c r="M36" s="5"/>
      <c r="N36" s="5"/>
    </row>
    <row r="37" spans="1:14">
      <c r="A37" s="5"/>
      <c r="B37" s="5"/>
      <c r="C37" s="5"/>
      <c r="D37" s="5"/>
      <c r="E37" s="5"/>
      <c r="F37" s="5"/>
      <c r="G37" s="5"/>
      <c r="H37" s="5"/>
      <c r="I37" s="5"/>
      <c r="J37" s="5"/>
      <c r="K37" s="5"/>
      <c r="L37" s="5"/>
      <c r="M37" s="5"/>
      <c r="N37" s="5"/>
    </row>
    <row r="38" spans="1:14">
      <c r="A38" s="5"/>
      <c r="B38" s="5"/>
      <c r="C38" s="5"/>
      <c r="D38" s="5"/>
      <c r="E38" s="5"/>
      <c r="F38" s="5"/>
      <c r="G38" s="5"/>
      <c r="H38" s="5"/>
      <c r="I38" s="5"/>
      <c r="J38" s="5"/>
      <c r="K38" s="5"/>
      <c r="L38" s="5"/>
      <c r="M38" s="5"/>
      <c r="N38" s="5"/>
    </row>
    <row r="39" spans="1:14">
      <c r="A39" s="5"/>
      <c r="B39" s="5"/>
      <c r="C39" s="5"/>
      <c r="D39" s="5"/>
      <c r="E39" s="5"/>
      <c r="F39" s="5"/>
      <c r="G39" s="5"/>
      <c r="H39" s="5"/>
      <c r="I39" s="5"/>
      <c r="J39" s="5"/>
      <c r="K39" s="5"/>
      <c r="L39" s="5"/>
      <c r="M39" s="5"/>
      <c r="N39" s="5"/>
    </row>
    <row r="40" spans="1:14">
      <c r="A40" s="5"/>
      <c r="B40" s="5"/>
      <c r="C40" s="5"/>
      <c r="D40" s="5"/>
      <c r="E40" s="5"/>
      <c r="F40" s="5"/>
      <c r="G40" s="5"/>
      <c r="H40" s="5"/>
      <c r="I40" s="5"/>
      <c r="J40" s="5"/>
      <c r="K40" s="5"/>
      <c r="L40" s="5"/>
      <c r="M40" s="5"/>
      <c r="N40" s="5"/>
    </row>
    <row r="41" spans="1:14">
      <c r="A41" s="5"/>
      <c r="B41" s="5"/>
      <c r="C41" s="5"/>
      <c r="D41" s="5"/>
      <c r="E41" s="5"/>
      <c r="F41" s="5"/>
      <c r="G41" s="5"/>
      <c r="H41" s="5"/>
      <c r="I41" s="5"/>
      <c r="J41" s="5"/>
      <c r="K41" s="5"/>
      <c r="L41" s="5"/>
      <c r="M41" s="5"/>
      <c r="N41" s="5"/>
    </row>
    <row r="42" spans="1:14">
      <c r="A42" s="5"/>
      <c r="B42" s="5"/>
      <c r="C42" s="5"/>
      <c r="D42" s="5"/>
      <c r="E42" s="5"/>
      <c r="F42" s="5"/>
      <c r="G42" s="5"/>
      <c r="H42" s="5"/>
      <c r="I42" s="5"/>
      <c r="J42" s="5"/>
      <c r="K42" s="5"/>
      <c r="L42" s="5"/>
      <c r="M42" s="5"/>
      <c r="N42" s="5"/>
    </row>
    <row r="43" spans="1:14" ht="60" customHeight="1">
      <c r="A43" s="7"/>
      <c r="B43" s="7"/>
      <c r="C43" s="7"/>
      <c r="D43" s="7"/>
      <c r="E43" s="7"/>
      <c r="F43" s="7"/>
      <c r="G43" s="7"/>
      <c r="H43" s="7"/>
      <c r="I43" s="7"/>
      <c r="J43" s="7"/>
      <c r="K43" s="7"/>
      <c r="L43" s="7"/>
      <c r="M43" s="6"/>
      <c r="N43" s="6"/>
    </row>
  </sheetData>
  <mergeCells count="12">
    <mergeCell ref="C26:D26"/>
    <mergeCell ref="C4:G4"/>
    <mergeCell ref="C6:F6"/>
    <mergeCell ref="C8:I8"/>
    <mergeCell ref="C12:E12"/>
    <mergeCell ref="C14:D14"/>
    <mergeCell ref="C16:F16"/>
    <mergeCell ref="C18:G18"/>
    <mergeCell ref="C20:G20"/>
    <mergeCell ref="C22:H22"/>
    <mergeCell ref="C24:G24"/>
    <mergeCell ref="C10:G10"/>
  </mergeCells>
  <hyperlinks>
    <hyperlink ref="C4" location="'Service Center Overview'!A1" display="SERVICE CENTER OVERVIEW" xr:uid="{00000000-0004-0000-0200-000000000000}"/>
    <hyperlink ref="C6" location="'Financial Summary'!A1" display="FINANCIAL SUMMARY" xr:uid="{00000000-0004-0000-0200-000001000000}"/>
    <hyperlink ref="C8" location="'Standard Operating Procedures'!A1" display="STANDARD OPERATING PROCEDURES" xr:uid="{00000000-0004-0000-0200-000002000000}"/>
    <hyperlink ref="C10" location="'Items of Concern'!A1" display="ITEMS OF CONCERN " xr:uid="{00000000-0004-0000-0200-000003000000}"/>
    <hyperlink ref="C12" location="Approvals!A1" display="APPROVALS" xr:uid="{00000000-0004-0000-0200-000004000000}"/>
    <hyperlink ref="C14" location="'Rate List'!A1" display="RATE LIST" xr:uid="{00000000-0004-0000-0200-000005000000}"/>
    <hyperlink ref="C16" location="'Rate Comparison'!A1" display="RATE COMPARISON" xr:uid="{00000000-0004-0000-0200-000006000000}"/>
    <hyperlink ref="C18" location="'Market Comparisons'!A1" display="MARKET RATE COMPARISON" xr:uid="{00000000-0004-0000-0200-000007000000}"/>
    <hyperlink ref="C20" location="'Summary by Component'!A1" display="SUMMARY BY COMPONENT" xr:uid="{00000000-0004-0000-0200-000008000000}"/>
    <hyperlink ref="C22" location="'Profit &amp; Loss, Proforma'!A1" display="PROFORMA OR PROFIT &amp; LOSS" xr:uid="{00000000-0004-0000-0200-000009000000}"/>
    <hyperlink ref="C24" location="'Detailed Calculation '!A1" display="DETAILED CALCULATION" xr:uid="{00000000-0004-0000-0200-00000A000000}"/>
    <hyperlink ref="C26" location="'Inventory Detailed Calculation'!A1" display="INVENTORY" xr:uid="{00000000-0004-0000-0200-00000B000000}"/>
    <hyperlink ref="C10:G10" location="'Items of Consideration'!A1" display="ITEMS OF CONSIDERATION" xr:uid="{00000000-0004-0000-0200-00000C000000}"/>
  </hyperlinks>
  <printOptions horizontalCentered="1"/>
  <pageMargins left="0.25" right="0.25" top="0.25" bottom="0.2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48"/>
  <sheetViews>
    <sheetView showWhiteSpace="0" topLeftCell="A14" zoomScaleNormal="100" zoomScalePageLayoutView="115" workbookViewId="0">
      <selection activeCell="O14" sqref="O14"/>
    </sheetView>
  </sheetViews>
  <sheetFormatPr defaultColWidth="6.453125" defaultRowHeight="14.5"/>
  <cols>
    <col min="1" max="1" width="3.1796875" customWidth="1"/>
    <col min="2" max="2" width="34" customWidth="1"/>
    <col min="3" max="3" width="8.453125" customWidth="1"/>
    <col min="4" max="4" width="45.453125" customWidth="1"/>
    <col min="5" max="5" width="7.453125" customWidth="1"/>
    <col min="6" max="6" width="3.1796875" customWidth="1"/>
  </cols>
  <sheetData>
    <row r="1" spans="1:6" ht="62.5" customHeight="1">
      <c r="A1" s="15"/>
      <c r="B1" s="15" t="s">
        <v>124</v>
      </c>
      <c r="C1" s="4"/>
      <c r="D1" s="4"/>
      <c r="E1" s="4"/>
      <c r="F1" s="4"/>
    </row>
    <row r="2" spans="1:6">
      <c r="A2" s="19"/>
      <c r="B2" s="19"/>
      <c r="C2" s="19"/>
      <c r="D2" s="19"/>
      <c r="E2" s="19"/>
      <c r="F2" s="19"/>
    </row>
    <row r="3" spans="1:6" ht="15.5">
      <c r="A3" s="5"/>
      <c r="B3" s="22" t="s">
        <v>369</v>
      </c>
      <c r="C3" s="19"/>
      <c r="D3" s="19"/>
      <c r="E3" s="19"/>
      <c r="F3" s="19"/>
    </row>
    <row r="4" spans="1:6">
      <c r="A4" s="5"/>
      <c r="B4" s="332" t="s">
        <v>258</v>
      </c>
      <c r="C4" s="343">
        <f>'Service Center Questionnaire'!C7</f>
        <v>0</v>
      </c>
      <c r="D4" s="19"/>
      <c r="E4" s="19"/>
      <c r="F4" s="19"/>
    </row>
    <row r="5" spans="1:6">
      <c r="A5" s="5"/>
      <c r="B5" s="332" t="s">
        <v>4</v>
      </c>
      <c r="C5" s="343">
        <f>'Service Center Questionnaire'!C8</f>
        <v>0</v>
      </c>
      <c r="D5" s="19"/>
      <c r="E5" s="19"/>
      <c r="F5" s="19"/>
    </row>
    <row r="6" spans="1:6">
      <c r="A6" s="5"/>
      <c r="B6" s="332" t="s">
        <v>292</v>
      </c>
      <c r="C6" s="343">
        <f>'Service Center Questionnaire'!C9</f>
        <v>0</v>
      </c>
      <c r="D6" s="23"/>
      <c r="E6" s="23"/>
      <c r="F6" s="23"/>
    </row>
    <row r="7" spans="1:6">
      <c r="A7" s="5"/>
      <c r="B7" s="332" t="s">
        <v>259</v>
      </c>
      <c r="C7" s="343">
        <f>'Service Center Questionnaire'!C10</f>
        <v>0</v>
      </c>
      <c r="D7" s="23"/>
      <c r="E7" s="23"/>
      <c r="F7" s="23"/>
    </row>
    <row r="8" spans="1:6">
      <c r="A8" s="5"/>
      <c r="B8" s="332" t="s">
        <v>127</v>
      </c>
      <c r="C8" s="343">
        <f>'Service Center Questionnaire'!C11</f>
        <v>0</v>
      </c>
      <c r="D8" s="23"/>
      <c r="E8" s="23"/>
      <c r="F8" s="23"/>
    </row>
    <row r="9" spans="1:6">
      <c r="A9" s="5"/>
      <c r="B9" s="332" t="s">
        <v>131</v>
      </c>
      <c r="C9" s="343">
        <f>'Service Center Questionnaire'!C12</f>
        <v>0</v>
      </c>
      <c r="D9" s="23"/>
      <c r="E9" s="23"/>
      <c r="F9" s="23"/>
    </row>
    <row r="10" spans="1:6">
      <c r="A10" s="5"/>
      <c r="B10" s="332" t="s">
        <v>260</v>
      </c>
      <c r="C10" s="343">
        <f>'Service Center Questionnaire'!C13</f>
        <v>0</v>
      </c>
      <c r="D10" s="23"/>
      <c r="E10" s="23"/>
      <c r="F10" s="23"/>
    </row>
    <row r="11" spans="1:6">
      <c r="A11" s="5"/>
      <c r="B11" s="156"/>
      <c r="C11" s="435"/>
      <c r="D11" s="23"/>
      <c r="E11" s="23"/>
      <c r="F11" s="23"/>
    </row>
    <row r="12" spans="1:6">
      <c r="A12" s="5"/>
      <c r="B12" s="156"/>
      <c r="C12" s="435"/>
      <c r="D12" s="23"/>
      <c r="E12" s="23"/>
      <c r="F12" s="23"/>
    </row>
    <row r="13" spans="1:6">
      <c r="A13" s="5"/>
      <c r="B13" s="332" t="s">
        <v>335</v>
      </c>
      <c r="C13" s="343" t="s">
        <v>298</v>
      </c>
      <c r="D13" s="333"/>
      <c r="E13" s="23"/>
      <c r="F13" s="23"/>
    </row>
    <row r="14" spans="1:6">
      <c r="A14" s="5"/>
      <c r="B14" s="23"/>
      <c r="C14" s="436"/>
      <c r="D14" s="23"/>
      <c r="E14" s="23"/>
      <c r="F14" s="23"/>
    </row>
    <row r="15" spans="1:6" ht="15.5">
      <c r="A15" s="5"/>
      <c r="B15" s="22" t="s">
        <v>125</v>
      </c>
      <c r="C15" s="437"/>
      <c r="D15" s="19"/>
      <c r="E15" s="19"/>
      <c r="F15" s="19"/>
    </row>
    <row r="16" spans="1:6">
      <c r="A16" s="5"/>
      <c r="B16" s="332" t="s">
        <v>128</v>
      </c>
      <c r="C16" s="343">
        <f>'Service Center Questionnaire'!C33</f>
        <v>0</v>
      </c>
      <c r="D16" s="23"/>
      <c r="E16" s="23"/>
      <c r="F16" s="23"/>
    </row>
    <row r="17" spans="1:6">
      <c r="A17" s="5"/>
      <c r="B17" s="332" t="s">
        <v>129</v>
      </c>
      <c r="C17" s="343">
        <f>'Service Center Questionnaire'!C34</f>
        <v>0</v>
      </c>
      <c r="D17" s="23"/>
      <c r="E17" s="23"/>
      <c r="F17" s="23"/>
    </row>
    <row r="18" spans="1:6">
      <c r="A18" s="5"/>
      <c r="B18" s="332" t="s">
        <v>130</v>
      </c>
      <c r="C18" s="343">
        <f>'Service Center Questionnaire'!C35</f>
        <v>0</v>
      </c>
      <c r="D18" s="23"/>
      <c r="E18" s="23"/>
      <c r="F18" s="23"/>
    </row>
    <row r="19" spans="1:6">
      <c r="A19" s="5"/>
      <c r="B19" s="332" t="s">
        <v>132</v>
      </c>
      <c r="C19" s="343">
        <f>'Service Center Questionnaire'!C36</f>
        <v>0</v>
      </c>
      <c r="D19" s="23"/>
      <c r="E19" s="23"/>
      <c r="F19" s="23"/>
    </row>
    <row r="20" spans="1:6">
      <c r="A20" s="5"/>
      <c r="B20" s="23"/>
      <c r="C20" s="23"/>
      <c r="D20" s="23"/>
      <c r="E20" s="23"/>
      <c r="F20" s="23"/>
    </row>
    <row r="21" spans="1:6" ht="15.5">
      <c r="A21" s="5"/>
      <c r="B21" s="22" t="s">
        <v>150</v>
      </c>
      <c r="C21" s="19"/>
      <c r="D21" s="19"/>
      <c r="E21" s="19"/>
      <c r="F21" s="19"/>
    </row>
    <row r="22" spans="1:6">
      <c r="A22" s="23"/>
      <c r="B22" s="334" t="s">
        <v>5</v>
      </c>
      <c r="C22" s="335"/>
      <c r="D22" s="334" t="s">
        <v>380</v>
      </c>
      <c r="E22" s="336"/>
      <c r="F22" s="24"/>
    </row>
    <row r="23" spans="1:6">
      <c r="A23" s="23"/>
      <c r="B23" s="332" t="s">
        <v>270</v>
      </c>
      <c r="C23" s="332" t="str">
        <f>'Service Center Questionnaire'!B19</f>
        <v>No</v>
      </c>
      <c r="D23" s="332" t="s">
        <v>274</v>
      </c>
      <c r="E23" s="332" t="str">
        <f>'Service Center Questionnaire'!F19</f>
        <v>No</v>
      </c>
      <c r="F23" s="24"/>
    </row>
    <row r="24" spans="1:6">
      <c r="A24" s="23"/>
      <c r="B24" s="332" t="s">
        <v>271</v>
      </c>
      <c r="C24" s="332" t="str">
        <f>'Service Center Questionnaire'!B20</f>
        <v>No</v>
      </c>
      <c r="D24" s="332" t="s">
        <v>275</v>
      </c>
      <c r="E24" s="332" t="str">
        <f>'Service Center Questionnaire'!F20</f>
        <v>No</v>
      </c>
      <c r="F24" s="24"/>
    </row>
    <row r="25" spans="1:6">
      <c r="A25" s="23"/>
      <c r="B25" s="332" t="s">
        <v>272</v>
      </c>
      <c r="C25" s="332" t="str">
        <f>'Service Center Questionnaire'!B21</f>
        <v>Yes</v>
      </c>
      <c r="D25" s="332" t="s">
        <v>19</v>
      </c>
      <c r="E25" s="332" t="str">
        <f>'Service Center Questionnaire'!F21</f>
        <v>No</v>
      </c>
      <c r="F25" s="24"/>
    </row>
    <row r="26" spans="1:6">
      <c r="A26" s="23"/>
      <c r="B26" s="332" t="s">
        <v>273</v>
      </c>
      <c r="C26" s="332" t="str">
        <f>'Service Center Questionnaire'!B22</f>
        <v>Yes</v>
      </c>
      <c r="D26" s="332" t="s">
        <v>381</v>
      </c>
      <c r="E26" s="332" t="str">
        <f>'Service Center Questionnaire'!F22</f>
        <v>No</v>
      </c>
      <c r="F26" s="23"/>
    </row>
    <row r="27" spans="1:6">
      <c r="A27" s="23"/>
      <c r="B27" s="337"/>
      <c r="C27" s="337"/>
      <c r="D27" s="332" t="s">
        <v>382</v>
      </c>
      <c r="E27" s="332" t="str">
        <f>'Service Center Questionnaire'!F23</f>
        <v>No</v>
      </c>
      <c r="F27" s="271"/>
    </row>
    <row r="28" spans="1:6">
      <c r="A28" s="25"/>
      <c r="B28" s="338"/>
      <c r="C28" s="339"/>
      <c r="D28" s="338"/>
      <c r="E28" s="338"/>
      <c r="F28" s="158"/>
    </row>
    <row r="29" spans="1:6">
      <c r="A29" s="25"/>
      <c r="B29" s="338"/>
      <c r="C29" s="339"/>
      <c r="D29" s="334" t="s">
        <v>383</v>
      </c>
      <c r="E29" s="338"/>
      <c r="F29" s="158"/>
    </row>
    <row r="30" spans="1:6">
      <c r="A30" s="25"/>
      <c r="B30" s="338"/>
      <c r="C30" s="339"/>
      <c r="D30" s="332" t="s">
        <v>384</v>
      </c>
      <c r="E30" s="332" t="str">
        <f>'Service Center Questionnaire'!F26</f>
        <v>No</v>
      </c>
      <c r="F30" s="158"/>
    </row>
    <row r="31" spans="1:6">
      <c r="A31" s="25"/>
      <c r="B31" s="338"/>
      <c r="C31" s="339"/>
      <c r="D31" s="332" t="s">
        <v>385</v>
      </c>
      <c r="E31" s="332" t="str">
        <f>'Service Center Questionnaire'!F27</f>
        <v>Yes</v>
      </c>
      <c r="F31" s="158"/>
    </row>
    <row r="32" spans="1:6">
      <c r="A32" s="25"/>
      <c r="B32" s="338"/>
      <c r="C32" s="339"/>
      <c r="D32" s="338"/>
      <c r="E32" s="338"/>
      <c r="F32" s="158"/>
    </row>
    <row r="33" spans="1:6">
      <c r="A33" s="25"/>
      <c r="B33" s="340"/>
      <c r="C33" s="339"/>
      <c r="D33" s="332" t="s">
        <v>151</v>
      </c>
      <c r="E33" s="332" t="str">
        <f>'Service Center Questionnaire'!F29</f>
        <v>No</v>
      </c>
      <c r="F33" s="158"/>
    </row>
    <row r="34" spans="1:6">
      <c r="A34" s="24"/>
      <c r="B34" s="341"/>
      <c r="C34" s="341"/>
      <c r="D34" s="341"/>
      <c r="E34" s="341"/>
      <c r="F34" s="159"/>
    </row>
    <row r="35" spans="1:6" ht="40.5" customHeight="1">
      <c r="A35" s="25"/>
      <c r="B35" s="488" t="s">
        <v>376</v>
      </c>
      <c r="C35" s="488"/>
      <c r="D35" s="488"/>
      <c r="E35" s="488"/>
      <c r="F35" s="279"/>
    </row>
    <row r="36" spans="1:6">
      <c r="A36" s="5"/>
      <c r="B36" s="341"/>
      <c r="C36" s="341"/>
      <c r="D36" s="341"/>
      <c r="E36" s="341"/>
      <c r="F36" s="159"/>
    </row>
    <row r="37" spans="1:6">
      <c r="A37" s="5"/>
      <c r="B37" s="332" t="s">
        <v>277</v>
      </c>
      <c r="C37" s="332" t="s">
        <v>276</v>
      </c>
      <c r="D37" s="341"/>
      <c r="E37" s="342"/>
      <c r="F37" s="5"/>
    </row>
    <row r="38" spans="1:6">
      <c r="A38" s="5"/>
      <c r="B38" s="332"/>
      <c r="C38" s="332"/>
      <c r="D38" s="341"/>
      <c r="E38" s="342"/>
      <c r="F38" s="5"/>
    </row>
    <row r="39" spans="1:6">
      <c r="A39" s="5"/>
      <c r="B39" s="156"/>
      <c r="C39" s="156"/>
      <c r="D39" s="156"/>
      <c r="E39" s="156"/>
      <c r="F39" s="156"/>
    </row>
    <row r="40" spans="1:6">
      <c r="A40" s="5"/>
      <c r="B40" s="156"/>
      <c r="C40" s="156"/>
      <c r="D40" s="156"/>
      <c r="E40" s="156"/>
      <c r="F40" s="156"/>
    </row>
    <row r="41" spans="1:6">
      <c r="A41" s="5"/>
      <c r="B41" s="156"/>
      <c r="C41" s="156"/>
      <c r="D41" s="156"/>
      <c r="E41" s="156"/>
      <c r="F41" s="156"/>
    </row>
    <row r="42" spans="1:6">
      <c r="A42" s="5"/>
      <c r="B42" s="156"/>
      <c r="C42" s="156"/>
      <c r="D42" s="156"/>
      <c r="E42" s="156"/>
      <c r="F42" s="156"/>
    </row>
    <row r="43" spans="1:6">
      <c r="A43" s="5"/>
      <c r="B43" s="156"/>
      <c r="C43" s="156"/>
      <c r="D43" s="156"/>
      <c r="E43" s="156"/>
      <c r="F43" s="156"/>
    </row>
    <row r="44" spans="1:6">
      <c r="A44" s="5"/>
      <c r="B44" s="156"/>
      <c r="C44" s="156"/>
      <c r="D44" s="156"/>
      <c r="E44" s="156"/>
      <c r="F44" s="156"/>
    </row>
    <row r="45" spans="1:6" ht="15" customHeight="1">
      <c r="A45" s="5"/>
      <c r="B45" s="156"/>
      <c r="C45" s="156"/>
      <c r="D45" s="156"/>
      <c r="E45" s="156"/>
      <c r="F45" s="156"/>
    </row>
    <row r="46" spans="1:6" ht="15" customHeight="1">
      <c r="A46" s="5"/>
      <c r="B46" s="156"/>
      <c r="C46" s="156"/>
      <c r="D46" s="156"/>
      <c r="E46" s="156"/>
      <c r="F46" s="156"/>
    </row>
    <row r="47" spans="1:6" ht="20.25" customHeight="1">
      <c r="A47" s="5"/>
      <c r="B47" s="5"/>
      <c r="C47" s="5"/>
      <c r="D47" s="5"/>
      <c r="E47" s="5"/>
      <c r="F47" s="5"/>
    </row>
    <row r="48" spans="1:6" ht="60" customHeight="1">
      <c r="A48" s="16"/>
      <c r="B48" s="16"/>
      <c r="C48" s="16"/>
      <c r="D48" s="16"/>
      <c r="E48" s="16"/>
      <c r="F48" s="16"/>
    </row>
  </sheetData>
  <mergeCells count="1">
    <mergeCell ref="B35:E35"/>
  </mergeCells>
  <dataValidations count="2">
    <dataValidation type="list" allowBlank="1" showInputMessage="1" showErrorMessage="1" sqref="E37:E38 C38" xr:uid="{00000000-0002-0000-0300-000000000000}">
      <formula1>"Technology Transfer, Procurement"</formula1>
    </dataValidation>
    <dataValidation type="list" allowBlank="1" showInputMessage="1" showErrorMessage="1" sqref="C37" xr:uid="{00000000-0002-0000-0300-000001000000}">
      <formula1>"Technology Transfer, Purchasing and Contract Services"</formula1>
    </dataValidation>
  </dataValidations>
  <printOptions horizontalCentered="1"/>
  <pageMargins left="0.25" right="0.25" top="0.25" bottom="0.2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74"/>
  <sheetViews>
    <sheetView tabSelected="1" showWhiteSpace="0" zoomScaleNormal="100" workbookViewId="0">
      <selection activeCell="F2" sqref="F2"/>
    </sheetView>
  </sheetViews>
  <sheetFormatPr defaultRowHeight="14.5"/>
  <cols>
    <col min="1" max="1" width="30" customWidth="1"/>
    <col min="2" max="2" width="12.453125" customWidth="1"/>
    <col min="3" max="3" width="9.26953125" customWidth="1"/>
    <col min="4" max="4" width="16.1796875" customWidth="1"/>
    <col min="5" max="5" width="17.81640625" customWidth="1"/>
    <col min="6" max="6" width="15.81640625" customWidth="1"/>
  </cols>
  <sheetData>
    <row r="1" spans="1:6" ht="62.15" customHeight="1">
      <c r="A1" s="15" t="s">
        <v>0</v>
      </c>
      <c r="B1" s="10"/>
      <c r="C1" s="1"/>
      <c r="D1" s="1"/>
      <c r="E1" s="1"/>
      <c r="F1" s="477" t="s">
        <v>388</v>
      </c>
    </row>
    <row r="2" spans="1:6">
      <c r="A2" s="377" t="s">
        <v>17</v>
      </c>
    </row>
    <row r="3" spans="1:6" ht="15.5">
      <c r="A3" s="3"/>
    </row>
    <row r="4" spans="1:6" ht="18">
      <c r="A4" s="17" t="s">
        <v>1</v>
      </c>
      <c r="B4" s="17"/>
      <c r="C4" s="17"/>
      <c r="D4" s="17"/>
      <c r="E4" s="17"/>
      <c r="F4" s="17"/>
    </row>
    <row r="5" spans="1:6">
      <c r="A5" s="9"/>
      <c r="B5" s="9"/>
      <c r="C5" s="9"/>
      <c r="D5" s="9"/>
      <c r="E5" s="9"/>
      <c r="F5" s="9"/>
    </row>
    <row r="6" spans="1:6" s="18" customFormat="1" ht="14">
      <c r="A6" s="200" t="s">
        <v>126</v>
      </c>
      <c r="B6" s="201"/>
      <c r="C6" s="202" t="s">
        <v>24</v>
      </c>
      <c r="D6" s="203"/>
      <c r="E6" s="203"/>
      <c r="F6" s="204"/>
    </row>
    <row r="7" spans="1:6" s="18" customFormat="1" ht="14">
      <c r="A7" s="200" t="s">
        <v>2</v>
      </c>
      <c r="B7" s="201"/>
      <c r="C7" s="202"/>
      <c r="D7" s="203"/>
      <c r="E7" s="203"/>
      <c r="F7" s="204"/>
    </row>
    <row r="8" spans="1:6" s="18" customFormat="1" ht="14">
      <c r="A8" s="200" t="s">
        <v>4</v>
      </c>
      <c r="B8" s="201"/>
      <c r="C8" s="202"/>
      <c r="D8" s="203"/>
      <c r="E8" s="203"/>
      <c r="F8" s="204"/>
    </row>
    <row r="9" spans="1:6" s="18" customFormat="1" ht="14">
      <c r="A9" s="200" t="s">
        <v>3</v>
      </c>
      <c r="B9" s="201"/>
      <c r="C9" s="202"/>
      <c r="D9" s="203"/>
      <c r="E9" s="203"/>
      <c r="F9" s="204"/>
    </row>
    <row r="10" spans="1:6" s="18" customFormat="1" ht="14">
      <c r="A10" s="200" t="s">
        <v>18</v>
      </c>
      <c r="B10" s="201"/>
      <c r="C10" s="202"/>
      <c r="D10" s="203"/>
      <c r="E10" s="203"/>
      <c r="F10" s="204"/>
    </row>
    <row r="11" spans="1:6" s="18" customFormat="1" ht="14">
      <c r="A11" s="200" t="s">
        <v>127</v>
      </c>
      <c r="B11" s="201"/>
      <c r="C11" s="202"/>
      <c r="D11" s="203"/>
      <c r="E11" s="203"/>
      <c r="F11" s="204"/>
    </row>
    <row r="12" spans="1:6" s="18" customFormat="1" ht="14">
      <c r="A12" s="200" t="s">
        <v>131</v>
      </c>
      <c r="B12" s="201"/>
      <c r="C12" s="202"/>
      <c r="D12" s="203"/>
      <c r="E12" s="203"/>
      <c r="F12" s="204"/>
    </row>
    <row r="13" spans="1:6" s="18" customFormat="1" ht="47.15" customHeight="1">
      <c r="A13" s="205" t="s">
        <v>134</v>
      </c>
      <c r="B13" s="201"/>
      <c r="C13" s="202"/>
      <c r="D13" s="206"/>
      <c r="E13" s="206"/>
      <c r="F13" s="207"/>
    </row>
    <row r="14" spans="1:6">
      <c r="A14" s="9"/>
      <c r="B14" s="9"/>
      <c r="C14" s="9"/>
      <c r="D14" s="9"/>
      <c r="E14" s="9"/>
      <c r="F14" s="9"/>
    </row>
    <row r="15" spans="1:6" ht="18">
      <c r="A15" s="17" t="s">
        <v>135</v>
      </c>
      <c r="B15" s="17"/>
      <c r="C15" s="17"/>
      <c r="D15" s="17"/>
      <c r="E15" s="17"/>
      <c r="F15" s="17"/>
    </row>
    <row r="16" spans="1:6" ht="15.5">
      <c r="A16" s="56" t="s">
        <v>136</v>
      </c>
      <c r="B16" s="208"/>
      <c r="C16" s="208"/>
      <c r="D16" s="56"/>
      <c r="E16" s="56"/>
      <c r="F16" s="56"/>
    </row>
    <row r="17" spans="1:6" ht="15.5">
      <c r="A17" s="56"/>
      <c r="B17" s="208"/>
      <c r="C17" s="208"/>
      <c r="D17" s="56"/>
      <c r="E17" s="56"/>
      <c r="F17" s="56"/>
    </row>
    <row r="18" spans="1:6">
      <c r="A18" s="209" t="s">
        <v>5</v>
      </c>
      <c r="B18" s="56"/>
      <c r="C18" s="56"/>
      <c r="D18" s="209" t="s">
        <v>380</v>
      </c>
      <c r="E18" s="56"/>
      <c r="F18" s="56"/>
    </row>
    <row r="19" spans="1:6" ht="16.5" customHeight="1">
      <c r="A19" s="272" t="s">
        <v>270</v>
      </c>
      <c r="B19" s="273" t="s">
        <v>20</v>
      </c>
      <c r="C19" s="56"/>
      <c r="D19" s="275" t="s">
        <v>274</v>
      </c>
      <c r="E19" s="276"/>
      <c r="F19" s="277" t="s">
        <v>20</v>
      </c>
    </row>
    <row r="20" spans="1:6" ht="16.5" customHeight="1">
      <c r="A20" s="272" t="s">
        <v>271</v>
      </c>
      <c r="B20" s="273" t="s">
        <v>20</v>
      </c>
      <c r="C20" s="56"/>
      <c r="D20" s="275" t="s">
        <v>275</v>
      </c>
      <c r="E20" s="276"/>
      <c r="F20" s="277" t="s">
        <v>20</v>
      </c>
    </row>
    <row r="21" spans="1:6" ht="16.5" customHeight="1">
      <c r="A21" s="274" t="s">
        <v>272</v>
      </c>
      <c r="B21" s="273" t="s">
        <v>23</v>
      </c>
      <c r="C21" s="56"/>
      <c r="D21" s="275" t="s">
        <v>19</v>
      </c>
      <c r="E21" s="276"/>
      <c r="F21" s="277" t="s">
        <v>20</v>
      </c>
    </row>
    <row r="22" spans="1:6" ht="16.5" customHeight="1">
      <c r="A22" s="274" t="s">
        <v>273</v>
      </c>
      <c r="B22" s="273" t="s">
        <v>23</v>
      </c>
      <c r="C22" s="56"/>
      <c r="D22" s="275" t="s">
        <v>381</v>
      </c>
      <c r="E22" s="276"/>
      <c r="F22" s="277" t="s">
        <v>20</v>
      </c>
    </row>
    <row r="23" spans="1:6" ht="16.5" customHeight="1">
      <c r="A23" s="126"/>
      <c r="B23" s="213"/>
      <c r="C23" s="56"/>
      <c r="D23" s="275" t="s">
        <v>382</v>
      </c>
      <c r="E23" s="276"/>
      <c r="F23" s="277" t="s">
        <v>20</v>
      </c>
    </row>
    <row r="24" spans="1:6">
      <c r="A24" s="56"/>
      <c r="B24" s="56"/>
      <c r="C24" s="56"/>
      <c r="D24" s="56"/>
      <c r="E24" s="56"/>
      <c r="F24" s="56"/>
    </row>
    <row r="25" spans="1:6">
      <c r="A25" s="56"/>
      <c r="B25" s="56"/>
      <c r="C25" s="56"/>
      <c r="D25" s="209" t="s">
        <v>383</v>
      </c>
      <c r="E25" s="56"/>
      <c r="F25" s="56"/>
    </row>
    <row r="26" spans="1:6">
      <c r="A26" s="56"/>
      <c r="B26" s="56"/>
      <c r="C26" s="56"/>
      <c r="D26" s="275" t="s">
        <v>384</v>
      </c>
      <c r="E26" s="276"/>
      <c r="F26" s="277" t="s">
        <v>20</v>
      </c>
    </row>
    <row r="27" spans="1:6">
      <c r="A27" s="56"/>
      <c r="B27" s="56"/>
      <c r="C27" s="56"/>
      <c r="D27" s="275" t="s">
        <v>385</v>
      </c>
      <c r="E27" s="276"/>
      <c r="F27" s="277" t="s">
        <v>23</v>
      </c>
    </row>
    <row r="28" spans="1:6">
      <c r="A28" s="56"/>
      <c r="B28" s="56"/>
      <c r="C28" s="56"/>
      <c r="D28" s="56"/>
      <c r="E28" s="56"/>
      <c r="F28" s="56"/>
    </row>
    <row r="29" spans="1:6">
      <c r="A29" s="56"/>
      <c r="B29" s="56"/>
      <c r="C29" s="56"/>
      <c r="D29" s="211" t="s">
        <v>137</v>
      </c>
      <c r="E29" s="212"/>
      <c r="F29" s="210" t="s">
        <v>20</v>
      </c>
    </row>
    <row r="30" spans="1:6">
      <c r="A30" s="9"/>
      <c r="B30" s="9"/>
      <c r="C30" s="9"/>
      <c r="D30" s="9"/>
      <c r="E30" s="9"/>
      <c r="F30" s="9"/>
    </row>
    <row r="31" spans="1:6" ht="18">
      <c r="A31" s="17" t="s">
        <v>133</v>
      </c>
      <c r="B31" s="17"/>
      <c r="C31" s="17"/>
      <c r="D31" s="17"/>
      <c r="E31" s="17"/>
      <c r="F31" s="17"/>
    </row>
    <row r="32" spans="1:6">
      <c r="A32" s="9"/>
      <c r="B32" s="9"/>
      <c r="C32" s="9"/>
      <c r="D32" s="9"/>
      <c r="E32" s="9"/>
      <c r="F32" s="9"/>
    </row>
    <row r="33" spans="1:6">
      <c r="A33" s="200" t="s">
        <v>128</v>
      </c>
      <c r="B33" s="201"/>
      <c r="C33" s="202"/>
      <c r="D33" s="203"/>
      <c r="E33" s="203"/>
      <c r="F33" s="204"/>
    </row>
    <row r="34" spans="1:6">
      <c r="A34" s="200" t="s">
        <v>129</v>
      </c>
      <c r="B34" s="201"/>
      <c r="C34" s="202"/>
      <c r="D34" s="203"/>
      <c r="E34" s="203"/>
      <c r="F34" s="204"/>
    </row>
    <row r="35" spans="1:6">
      <c r="A35" s="200" t="s">
        <v>130</v>
      </c>
      <c r="B35" s="201"/>
      <c r="C35" s="202"/>
      <c r="D35" s="203"/>
      <c r="E35" s="203"/>
      <c r="F35" s="204"/>
    </row>
    <row r="36" spans="1:6">
      <c r="A36" s="200" t="s">
        <v>132</v>
      </c>
      <c r="B36" s="201"/>
      <c r="C36" s="202"/>
      <c r="D36" s="203"/>
      <c r="E36" s="203"/>
      <c r="F36" s="204"/>
    </row>
    <row r="37" spans="1:6">
      <c r="A37" s="9"/>
      <c r="B37" s="9"/>
      <c r="C37" s="9"/>
      <c r="D37" s="9"/>
      <c r="E37" s="9"/>
      <c r="F37" s="9"/>
    </row>
    <row r="38" spans="1:6" ht="18">
      <c r="A38" s="17" t="s">
        <v>139</v>
      </c>
      <c r="B38" s="17"/>
      <c r="C38" s="17"/>
      <c r="D38" s="17"/>
      <c r="E38" s="17"/>
      <c r="F38" s="17"/>
    </row>
    <row r="39" spans="1:6">
      <c r="A39" s="56" t="s">
        <v>226</v>
      </c>
      <c r="B39" s="56"/>
      <c r="C39" s="56"/>
      <c r="D39" s="56"/>
      <c r="E39" s="56"/>
      <c r="F39" s="56"/>
    </row>
    <row r="40" spans="1:6" ht="10.5" customHeight="1">
      <c r="A40" s="56"/>
      <c r="B40" s="56"/>
      <c r="C40" s="56"/>
      <c r="D40" s="56"/>
      <c r="E40" s="56"/>
      <c r="F40" s="56"/>
    </row>
    <row r="41" spans="1:6">
      <c r="A41" s="200" t="s">
        <v>138</v>
      </c>
      <c r="B41" s="201"/>
      <c r="C41" s="202"/>
      <c r="D41" s="203"/>
      <c r="E41" s="203"/>
      <c r="F41" s="204"/>
    </row>
    <row r="42" spans="1:6">
      <c r="A42" s="200" t="s">
        <v>6</v>
      </c>
      <c r="B42" s="201"/>
      <c r="C42" s="202"/>
      <c r="D42" s="203"/>
      <c r="E42" s="203"/>
      <c r="F42" s="204"/>
    </row>
    <row r="43" spans="1:6">
      <c r="A43" s="200" t="s">
        <v>70</v>
      </c>
      <c r="B43" s="201"/>
      <c r="C43" s="202"/>
      <c r="D43" s="203"/>
      <c r="E43" s="203"/>
      <c r="F43" s="204"/>
    </row>
    <row r="44" spans="1:6" ht="10.5" customHeight="1">
      <c r="A44" s="9"/>
      <c r="B44" s="9"/>
      <c r="C44" s="9"/>
      <c r="D44" s="9"/>
      <c r="E44" s="9"/>
      <c r="F44" s="9"/>
    </row>
    <row r="45" spans="1:6" ht="18">
      <c r="A45" s="17" t="s">
        <v>140</v>
      </c>
      <c r="B45" s="17"/>
      <c r="C45" s="17"/>
      <c r="D45" s="17"/>
      <c r="E45" s="17"/>
      <c r="F45" s="17"/>
    </row>
    <row r="46" spans="1:6" ht="15.5">
      <c r="A46" s="56" t="s">
        <v>136</v>
      </c>
      <c r="B46" s="208"/>
      <c r="C46" s="208"/>
      <c r="D46" s="56"/>
      <c r="E46" s="56"/>
      <c r="F46" s="56"/>
    </row>
    <row r="47" spans="1:6" ht="15.5">
      <c r="A47" s="56"/>
      <c r="B47" s="208"/>
      <c r="C47" s="208"/>
      <c r="D47" s="56"/>
      <c r="E47" s="56"/>
      <c r="F47" s="56"/>
    </row>
    <row r="48" spans="1:6">
      <c r="A48" s="209" t="s">
        <v>283</v>
      </c>
      <c r="B48" s="56"/>
      <c r="C48" s="56"/>
      <c r="D48" s="209" t="s">
        <v>284</v>
      </c>
      <c r="E48" s="56"/>
      <c r="F48" s="56"/>
    </row>
    <row r="49" spans="1:6">
      <c r="A49" s="278" t="s">
        <v>72</v>
      </c>
      <c r="B49" s="277" t="s">
        <v>20</v>
      </c>
      <c r="C49" s="56"/>
      <c r="D49" s="211" t="s">
        <v>73</v>
      </c>
      <c r="E49" s="212"/>
      <c r="F49" s="210" t="s">
        <v>20</v>
      </c>
    </row>
    <row r="50" spans="1:6">
      <c r="A50" s="278" t="s">
        <v>141</v>
      </c>
      <c r="B50" s="277" t="s">
        <v>23</v>
      </c>
      <c r="C50" s="56"/>
      <c r="D50" s="211" t="s">
        <v>142</v>
      </c>
      <c r="E50" s="212"/>
      <c r="F50" s="210" t="s">
        <v>23</v>
      </c>
    </row>
    <row r="51" spans="1:6" ht="15.5">
      <c r="A51" s="20"/>
      <c r="B51" s="20"/>
      <c r="C51" s="56"/>
      <c r="D51" s="211" t="s">
        <v>75</v>
      </c>
      <c r="E51" s="212"/>
      <c r="F51" s="210" t="s">
        <v>20</v>
      </c>
    </row>
    <row r="52" spans="1:6">
      <c r="A52" s="126"/>
      <c r="B52" s="213"/>
      <c r="C52" s="56"/>
      <c r="D52" s="211" t="s">
        <v>76</v>
      </c>
      <c r="E52" s="212"/>
      <c r="F52" s="210" t="s">
        <v>20</v>
      </c>
    </row>
    <row r="53" spans="1:6">
      <c r="A53" s="126"/>
      <c r="B53" s="213"/>
      <c r="C53" s="56"/>
      <c r="D53" s="211" t="s">
        <v>74</v>
      </c>
      <c r="E53" s="212"/>
      <c r="F53" s="210" t="s">
        <v>23</v>
      </c>
    </row>
    <row r="54" spans="1:6">
      <c r="A54" s="126"/>
      <c r="B54" s="213"/>
      <c r="C54" s="56"/>
      <c r="D54" s="211" t="s">
        <v>77</v>
      </c>
      <c r="E54" s="212"/>
      <c r="F54" s="210" t="s">
        <v>20</v>
      </c>
    </row>
    <row r="55" spans="1:6">
      <c r="A55" s="56"/>
      <c r="B55" s="56"/>
      <c r="C55" s="56"/>
      <c r="D55" s="56"/>
      <c r="E55" s="56"/>
      <c r="F55" s="56"/>
    </row>
    <row r="56" spans="1:6" ht="38.15" customHeight="1">
      <c r="A56" s="56"/>
      <c r="B56" s="56"/>
      <c r="C56" s="56"/>
      <c r="D56" s="214" t="s">
        <v>285</v>
      </c>
      <c r="E56" s="203"/>
      <c r="F56" s="204"/>
    </row>
    <row r="57" spans="1:6">
      <c r="A57" s="56"/>
      <c r="B57" s="56"/>
      <c r="C57" s="56"/>
      <c r="D57" s="219"/>
      <c r="E57" s="220"/>
      <c r="F57" s="220"/>
    </row>
    <row r="58" spans="1:6">
      <c r="C58" s="56"/>
      <c r="D58" s="211" t="s">
        <v>255</v>
      </c>
      <c r="E58" s="212"/>
      <c r="F58" s="210" t="s">
        <v>20</v>
      </c>
    </row>
    <row r="59" spans="1:6">
      <c r="C59" s="56"/>
      <c r="D59" s="211" t="s">
        <v>256</v>
      </c>
      <c r="E59" s="212"/>
      <c r="F59" s="210" t="s">
        <v>23</v>
      </c>
    </row>
    <row r="60" spans="1:6">
      <c r="A60" s="9"/>
      <c r="B60" s="9"/>
      <c r="C60" s="9"/>
      <c r="D60" s="9"/>
      <c r="E60" s="9"/>
      <c r="F60" s="9"/>
    </row>
    <row r="61" spans="1:6" ht="18">
      <c r="A61" s="17" t="s">
        <v>21</v>
      </c>
      <c r="B61" s="17"/>
      <c r="C61" s="17"/>
      <c r="D61" s="17"/>
      <c r="E61" s="17"/>
      <c r="F61" s="17"/>
    </row>
    <row r="62" spans="1:6" ht="15.5">
      <c r="A62" s="56" t="s">
        <v>261</v>
      </c>
      <c r="B62" s="208"/>
      <c r="C62" s="208"/>
      <c r="D62" s="56"/>
      <c r="E62" s="56"/>
      <c r="F62" s="56"/>
    </row>
    <row r="63" spans="1:6">
      <c r="A63" s="56"/>
      <c r="B63" s="56"/>
      <c r="C63" s="56"/>
      <c r="D63" s="56"/>
      <c r="E63" s="56"/>
      <c r="F63" s="56"/>
    </row>
    <row r="64" spans="1:6" ht="52">
      <c r="A64" s="215" t="s">
        <v>15</v>
      </c>
      <c r="B64" s="215" t="s">
        <v>290</v>
      </c>
      <c r="C64" s="215" t="s">
        <v>143</v>
      </c>
      <c r="D64" s="215" t="s">
        <v>144</v>
      </c>
      <c r="E64" s="215" t="s">
        <v>16</v>
      </c>
      <c r="F64" s="56"/>
    </row>
    <row r="65" spans="1:6">
      <c r="A65" s="227"/>
      <c r="B65" s="228"/>
      <c r="C65" s="229"/>
      <c r="D65" s="229"/>
      <c r="E65" s="229">
        <f>C65+D65</f>
        <v>0</v>
      </c>
      <c r="F65" s="230"/>
    </row>
    <row r="66" spans="1:6">
      <c r="A66" s="227"/>
      <c r="B66" s="228"/>
      <c r="C66" s="229"/>
      <c r="D66" s="229"/>
      <c r="E66" s="229">
        <f t="shared" ref="E66:E70" si="0">C66+D66</f>
        <v>0</v>
      </c>
      <c r="F66" s="230"/>
    </row>
    <row r="67" spans="1:6">
      <c r="A67" s="227"/>
      <c r="B67" s="228"/>
      <c r="C67" s="229"/>
      <c r="D67" s="229"/>
      <c r="E67" s="229">
        <f t="shared" si="0"/>
        <v>0</v>
      </c>
      <c r="F67" s="230"/>
    </row>
    <row r="68" spans="1:6">
      <c r="A68" s="227"/>
      <c r="B68" s="228"/>
      <c r="C68" s="229"/>
      <c r="D68" s="229"/>
      <c r="E68" s="229">
        <f t="shared" si="0"/>
        <v>0</v>
      </c>
      <c r="F68" s="230"/>
    </row>
    <row r="69" spans="1:6">
      <c r="A69" s="227"/>
      <c r="B69" s="228"/>
      <c r="C69" s="229"/>
      <c r="D69" s="229"/>
      <c r="E69" s="229">
        <f t="shared" si="0"/>
        <v>0</v>
      </c>
      <c r="F69" s="230"/>
    </row>
    <row r="70" spans="1:6">
      <c r="A70" s="227"/>
      <c r="B70" s="228"/>
      <c r="C70" s="229"/>
      <c r="D70" s="229"/>
      <c r="E70" s="229">
        <f t="shared" si="0"/>
        <v>0</v>
      </c>
      <c r="F70" s="230"/>
    </row>
    <row r="71" spans="1:6">
      <c r="A71" s="2"/>
      <c r="B71" s="56"/>
      <c r="C71" s="56"/>
      <c r="D71" s="56"/>
      <c r="E71" s="56"/>
      <c r="F71" s="56"/>
    </row>
    <row r="72" spans="1:6" ht="18">
      <c r="A72" s="17" t="s">
        <v>262</v>
      </c>
      <c r="B72" s="17"/>
      <c r="C72" s="17"/>
      <c r="D72" s="17"/>
      <c r="E72" s="17"/>
      <c r="F72" s="17"/>
    </row>
    <row r="73" spans="1:6">
      <c r="A73" s="9"/>
      <c r="B73" s="9"/>
      <c r="C73" s="9"/>
      <c r="D73" s="9"/>
      <c r="E73" s="9"/>
      <c r="F73" s="9"/>
    </row>
    <row r="74" spans="1:6" ht="15.5">
      <c r="A74" s="56" t="s">
        <v>250</v>
      </c>
      <c r="B74" s="208"/>
      <c r="C74" s="208"/>
      <c r="D74" s="56"/>
      <c r="E74" s="56"/>
      <c r="F74" s="56"/>
    </row>
    <row r="75" spans="1:6" ht="39">
      <c r="A75" s="216" t="s">
        <v>145</v>
      </c>
      <c r="B75" s="216" t="s">
        <v>146</v>
      </c>
      <c r="C75" s="216" t="s">
        <v>147</v>
      </c>
      <c r="D75" s="216" t="s">
        <v>7</v>
      </c>
      <c r="E75" s="216" t="s">
        <v>8</v>
      </c>
      <c r="F75" s="215" t="s">
        <v>148</v>
      </c>
    </row>
    <row r="76" spans="1:6">
      <c r="A76" s="231"/>
      <c r="B76" s="232"/>
      <c r="C76" s="231"/>
      <c r="D76" s="231"/>
      <c r="E76" s="233"/>
      <c r="F76" s="234"/>
    </row>
    <row r="77" spans="1:6">
      <c r="A77" s="231"/>
      <c r="B77" s="232"/>
      <c r="C77" s="231"/>
      <c r="D77" s="231"/>
      <c r="E77" s="233"/>
      <c r="F77" s="234"/>
    </row>
    <row r="78" spans="1:6">
      <c r="A78" s="231"/>
      <c r="B78" s="232"/>
      <c r="C78" s="231"/>
      <c r="D78" s="231"/>
      <c r="E78" s="233"/>
      <c r="F78" s="234"/>
    </row>
    <row r="79" spans="1:6">
      <c r="A79" s="231"/>
      <c r="B79" s="232"/>
      <c r="C79" s="231"/>
      <c r="D79" s="231"/>
      <c r="E79" s="233"/>
      <c r="F79" s="234"/>
    </row>
    <row r="80" spans="1:6">
      <c r="A80" s="231"/>
      <c r="B80" s="232"/>
      <c r="C80" s="231"/>
      <c r="D80" s="231"/>
      <c r="E80" s="233"/>
      <c r="F80" s="234"/>
    </row>
    <row r="81" spans="1:6">
      <c r="A81" s="231"/>
      <c r="B81" s="232"/>
      <c r="C81" s="231"/>
      <c r="D81" s="231"/>
      <c r="E81" s="233"/>
      <c r="F81" s="234"/>
    </row>
    <row r="82" spans="1:6">
      <c r="A82" s="231"/>
      <c r="B82" s="232"/>
      <c r="C82" s="231"/>
      <c r="D82" s="231"/>
      <c r="E82" s="233"/>
      <c r="F82" s="234"/>
    </row>
    <row r="83" spans="1:6">
      <c r="A83" s="231"/>
      <c r="B83" s="232"/>
      <c r="C83" s="231"/>
      <c r="D83" s="231"/>
      <c r="E83" s="233"/>
      <c r="F83" s="234"/>
    </row>
    <row r="84" spans="1:6">
      <c r="A84" s="231"/>
      <c r="B84" s="232"/>
      <c r="C84" s="231"/>
      <c r="D84" s="231"/>
      <c r="E84" s="233"/>
      <c r="F84" s="234"/>
    </row>
    <row r="85" spans="1:6">
      <c r="A85" s="231"/>
      <c r="B85" s="232"/>
      <c r="C85" s="231"/>
      <c r="D85" s="231"/>
      <c r="E85" s="233"/>
      <c r="F85" s="234"/>
    </row>
    <row r="86" spans="1:6">
      <c r="A86" s="238"/>
      <c r="B86" s="239"/>
      <c r="C86" s="238"/>
      <c r="D86" s="238"/>
      <c r="E86" s="240"/>
      <c r="F86" s="240"/>
    </row>
    <row r="87" spans="1:6" ht="15.5">
      <c r="A87" s="56" t="s">
        <v>251</v>
      </c>
      <c r="B87" s="208"/>
      <c r="C87" s="208"/>
      <c r="D87" s="56"/>
      <c r="E87" s="56"/>
      <c r="F87" s="56"/>
    </row>
    <row r="88" spans="1:6" ht="26">
      <c r="A88" s="215" t="s">
        <v>9</v>
      </c>
      <c r="B88" s="215" t="s">
        <v>22</v>
      </c>
      <c r="C88" s="215" t="s">
        <v>372</v>
      </c>
      <c r="D88" s="215" t="s">
        <v>10</v>
      </c>
      <c r="E88" s="215" t="s">
        <v>11</v>
      </c>
      <c r="F88" s="215" t="s">
        <v>149</v>
      </c>
    </row>
    <row r="89" spans="1:6">
      <c r="A89" s="235"/>
      <c r="B89" s="235"/>
      <c r="C89" s="235"/>
      <c r="D89" s="236"/>
      <c r="E89" s="234"/>
      <c r="F89" s="235"/>
    </row>
    <row r="90" spans="1:6">
      <c r="A90" s="235"/>
      <c r="B90" s="235"/>
      <c r="C90" s="235"/>
      <c r="D90" s="236"/>
      <c r="E90" s="234"/>
      <c r="F90" s="235"/>
    </row>
    <row r="91" spans="1:6">
      <c r="A91" s="235"/>
      <c r="B91" s="235"/>
      <c r="C91" s="235"/>
      <c r="D91" s="236"/>
      <c r="E91" s="234"/>
      <c r="F91" s="235"/>
    </row>
    <row r="92" spans="1:6">
      <c r="A92" s="235"/>
      <c r="B92" s="235"/>
      <c r="C92" s="235"/>
      <c r="D92" s="236"/>
      <c r="E92" s="234"/>
      <c r="F92" s="235"/>
    </row>
    <row r="93" spans="1:6">
      <c r="A93" s="235"/>
      <c r="B93" s="235"/>
      <c r="C93" s="235"/>
      <c r="D93" s="236"/>
      <c r="E93" s="234"/>
      <c r="F93" s="235"/>
    </row>
    <row r="94" spans="1:6">
      <c r="A94" s="235"/>
      <c r="B94" s="235"/>
      <c r="C94" s="235"/>
      <c r="D94" s="236"/>
      <c r="E94" s="234"/>
      <c r="F94" s="235"/>
    </row>
    <row r="95" spans="1:6">
      <c r="A95" s="235"/>
      <c r="B95" s="235"/>
      <c r="C95" s="235"/>
      <c r="D95" s="236"/>
      <c r="E95" s="234"/>
      <c r="F95" s="235"/>
    </row>
    <row r="96" spans="1:6">
      <c r="A96" s="235"/>
      <c r="B96" s="235"/>
      <c r="C96" s="235"/>
      <c r="D96" s="236"/>
      <c r="E96" s="234"/>
      <c r="F96" s="235"/>
    </row>
    <row r="97" spans="1:6">
      <c r="A97" s="235"/>
      <c r="B97" s="235"/>
      <c r="C97" s="235"/>
      <c r="D97" s="236"/>
      <c r="E97" s="234"/>
      <c r="F97" s="235"/>
    </row>
    <row r="98" spans="1:6">
      <c r="A98" s="126" t="s">
        <v>374</v>
      </c>
      <c r="B98" s="56"/>
      <c r="C98" s="56"/>
      <c r="D98" s="56"/>
      <c r="E98" s="56"/>
      <c r="F98" s="56"/>
    </row>
    <row r="99" spans="1:6">
      <c r="A99" s="56"/>
      <c r="B99" s="56"/>
      <c r="C99" s="56"/>
      <c r="D99" s="56"/>
      <c r="E99" s="56"/>
      <c r="F99" s="56"/>
    </row>
    <row r="100" spans="1:6" ht="15.5">
      <c r="A100" s="56" t="s">
        <v>252</v>
      </c>
      <c r="B100" s="208"/>
      <c r="C100" s="208"/>
      <c r="D100" s="56"/>
      <c r="E100" s="56"/>
      <c r="F100" s="56"/>
    </row>
    <row r="101" spans="1:6" ht="26">
      <c r="A101" s="215" t="s">
        <v>12</v>
      </c>
      <c r="B101" s="215" t="s">
        <v>263</v>
      </c>
      <c r="C101" s="215" t="s">
        <v>373</v>
      </c>
      <c r="D101" s="215" t="s">
        <v>291</v>
      </c>
      <c r="E101" s="215" t="s">
        <v>14</v>
      </c>
      <c r="F101" s="215" t="s">
        <v>149</v>
      </c>
    </row>
    <row r="102" spans="1:6">
      <c r="A102" s="235"/>
      <c r="B102" s="235"/>
      <c r="C102" s="235"/>
      <c r="D102" s="235"/>
      <c r="E102" s="234"/>
      <c r="F102" s="235"/>
    </row>
    <row r="103" spans="1:6">
      <c r="A103" s="235"/>
      <c r="B103" s="235"/>
      <c r="C103" s="235"/>
      <c r="D103" s="235"/>
      <c r="E103" s="234"/>
      <c r="F103" s="235"/>
    </row>
    <row r="104" spans="1:6">
      <c r="A104" s="235"/>
      <c r="B104" s="235"/>
      <c r="C104" s="235"/>
      <c r="D104" s="235"/>
      <c r="E104" s="234"/>
      <c r="F104" s="235"/>
    </row>
    <row r="105" spans="1:6">
      <c r="A105" s="235"/>
      <c r="B105" s="235"/>
      <c r="C105" s="235"/>
      <c r="D105" s="235"/>
      <c r="E105" s="234"/>
      <c r="F105" s="235"/>
    </row>
    <row r="106" spans="1:6">
      <c r="A106" s="235"/>
      <c r="B106" s="235"/>
      <c r="C106" s="235"/>
      <c r="D106" s="235"/>
      <c r="E106" s="234"/>
      <c r="F106" s="235"/>
    </row>
    <row r="107" spans="1:6">
      <c r="A107" s="235"/>
      <c r="B107" s="235"/>
      <c r="C107" s="235"/>
      <c r="D107" s="235"/>
      <c r="E107" s="234"/>
      <c r="F107" s="235"/>
    </row>
    <row r="108" spans="1:6">
      <c r="A108" s="235"/>
      <c r="B108" s="235"/>
      <c r="C108" s="235"/>
      <c r="D108" s="235"/>
      <c r="E108" s="234"/>
      <c r="F108" s="235"/>
    </row>
    <row r="109" spans="1:6">
      <c r="A109" s="235"/>
      <c r="B109" s="235"/>
      <c r="C109" s="235"/>
      <c r="D109" s="235"/>
      <c r="E109" s="234"/>
      <c r="F109" s="235"/>
    </row>
    <row r="110" spans="1:6">
      <c r="A110" s="126" t="s">
        <v>374</v>
      </c>
      <c r="B110" s="56"/>
      <c r="C110" s="56"/>
      <c r="D110" s="56"/>
      <c r="E110" s="56"/>
      <c r="F110" s="56"/>
    </row>
    <row r="111" spans="1:6">
      <c r="A111" s="56"/>
      <c r="B111" s="56"/>
      <c r="C111" s="56"/>
      <c r="D111" s="56"/>
      <c r="E111" s="56"/>
      <c r="F111" s="56"/>
    </row>
    <row r="112" spans="1:6" ht="15.5">
      <c r="A112" s="56" t="s">
        <v>253</v>
      </c>
      <c r="B112" s="208"/>
      <c r="C112" s="208"/>
      <c r="D112" s="56"/>
      <c r="E112" s="56"/>
      <c r="F112" s="56"/>
    </row>
    <row r="113" spans="1:6" ht="26">
      <c r="A113" s="215" t="s">
        <v>12</v>
      </c>
      <c r="B113" s="215" t="s">
        <v>22</v>
      </c>
      <c r="C113" s="215" t="s">
        <v>373</v>
      </c>
      <c r="D113" s="215" t="s">
        <v>291</v>
      </c>
      <c r="E113" s="215" t="s">
        <v>14</v>
      </c>
      <c r="F113" s="215" t="s">
        <v>149</v>
      </c>
    </row>
    <row r="114" spans="1:6">
      <c r="A114" s="235"/>
      <c r="B114" s="235"/>
      <c r="C114" s="235"/>
      <c r="D114" s="235"/>
      <c r="E114" s="234"/>
      <c r="F114" s="235"/>
    </row>
    <row r="115" spans="1:6">
      <c r="A115" s="235"/>
      <c r="B115" s="235"/>
      <c r="C115" s="235"/>
      <c r="D115" s="235"/>
      <c r="E115" s="234"/>
      <c r="F115" s="235"/>
    </row>
    <row r="116" spans="1:6">
      <c r="A116" s="235"/>
      <c r="B116" s="235"/>
      <c r="C116" s="235"/>
      <c r="D116" s="235"/>
      <c r="E116" s="234"/>
      <c r="F116" s="235"/>
    </row>
    <row r="117" spans="1:6">
      <c r="A117" s="235"/>
      <c r="B117" s="235"/>
      <c r="C117" s="235"/>
      <c r="D117" s="235"/>
      <c r="E117" s="234"/>
      <c r="F117" s="235"/>
    </row>
    <row r="118" spans="1:6">
      <c r="A118" s="235"/>
      <c r="B118" s="235"/>
      <c r="C118" s="235"/>
      <c r="D118" s="235"/>
      <c r="E118" s="234"/>
      <c r="F118" s="235"/>
    </row>
    <row r="119" spans="1:6">
      <c r="A119" s="235"/>
      <c r="B119" s="235"/>
      <c r="C119" s="235"/>
      <c r="D119" s="235"/>
      <c r="E119" s="234"/>
      <c r="F119" s="235"/>
    </row>
    <row r="120" spans="1:6">
      <c r="A120" s="235"/>
      <c r="B120" s="235"/>
      <c r="C120" s="235"/>
      <c r="D120" s="235"/>
      <c r="E120" s="234"/>
      <c r="F120" s="235"/>
    </row>
    <row r="121" spans="1:6">
      <c r="A121" s="235"/>
      <c r="B121" s="235"/>
      <c r="C121" s="235"/>
      <c r="D121" s="235"/>
      <c r="E121" s="234"/>
      <c r="F121" s="235"/>
    </row>
    <row r="122" spans="1:6">
      <c r="A122" s="235"/>
      <c r="B122" s="235"/>
      <c r="C122" s="235"/>
      <c r="D122" s="235"/>
      <c r="E122" s="234"/>
      <c r="F122" s="235"/>
    </row>
    <row r="123" spans="1:6">
      <c r="A123" s="126" t="s">
        <v>374</v>
      </c>
      <c r="B123" s="56"/>
      <c r="C123" s="56"/>
      <c r="D123" s="56"/>
      <c r="E123" s="56"/>
      <c r="F123" s="56"/>
    </row>
    <row r="124" spans="1:6">
      <c r="A124" s="56"/>
      <c r="B124" s="56"/>
      <c r="C124" s="56"/>
      <c r="D124" s="56"/>
      <c r="E124" s="56"/>
      <c r="F124" s="56"/>
    </row>
    <row r="125" spans="1:6" ht="15.5">
      <c r="A125" s="56" t="s">
        <v>254</v>
      </c>
      <c r="B125" s="208"/>
      <c r="C125" s="208"/>
      <c r="D125" s="56"/>
      <c r="E125" s="56"/>
      <c r="F125" s="56"/>
    </row>
    <row r="126" spans="1:6" ht="26">
      <c r="A126" s="215" t="s">
        <v>12</v>
      </c>
      <c r="B126" s="215" t="s">
        <v>22</v>
      </c>
      <c r="C126" s="215" t="s">
        <v>373</v>
      </c>
      <c r="D126" s="215" t="s">
        <v>291</v>
      </c>
      <c r="E126" s="215" t="s">
        <v>14</v>
      </c>
      <c r="F126" s="215" t="s">
        <v>149</v>
      </c>
    </row>
    <row r="127" spans="1:6">
      <c r="A127" s="235"/>
      <c r="B127" s="235"/>
      <c r="C127" s="235"/>
      <c r="D127" s="235"/>
      <c r="E127" s="234"/>
      <c r="F127" s="235"/>
    </row>
    <row r="128" spans="1:6">
      <c r="A128" s="235"/>
      <c r="B128" s="235"/>
      <c r="C128" s="235"/>
      <c r="D128" s="235"/>
      <c r="E128" s="234"/>
      <c r="F128" s="235"/>
    </row>
    <row r="129" spans="1:6">
      <c r="A129" s="235"/>
      <c r="B129" s="235"/>
      <c r="C129" s="235"/>
      <c r="D129" s="235"/>
      <c r="E129" s="234"/>
      <c r="F129" s="235"/>
    </row>
    <row r="130" spans="1:6">
      <c r="A130" s="235"/>
      <c r="B130" s="235"/>
      <c r="C130" s="235"/>
      <c r="D130" s="235"/>
      <c r="E130" s="234"/>
      <c r="F130" s="235"/>
    </row>
    <row r="131" spans="1:6">
      <c r="A131" s="235"/>
      <c r="B131" s="235"/>
      <c r="C131" s="235"/>
      <c r="D131" s="235"/>
      <c r="E131" s="234"/>
      <c r="F131" s="235"/>
    </row>
    <row r="132" spans="1:6">
      <c r="A132" s="235"/>
      <c r="B132" s="235"/>
      <c r="C132" s="235"/>
      <c r="D132" s="235"/>
      <c r="E132" s="234"/>
      <c r="F132" s="235"/>
    </row>
    <row r="133" spans="1:6">
      <c r="A133" s="235"/>
      <c r="B133" s="235"/>
      <c r="C133" s="235"/>
      <c r="D133" s="235"/>
      <c r="E133" s="234"/>
      <c r="F133" s="235"/>
    </row>
    <row r="134" spans="1:6">
      <c r="A134" s="235"/>
      <c r="B134" s="235"/>
      <c r="C134" s="235"/>
      <c r="D134" s="235"/>
      <c r="E134" s="234"/>
      <c r="F134" s="235"/>
    </row>
    <row r="135" spans="1:6">
      <c r="A135" s="235"/>
      <c r="B135" s="235"/>
      <c r="C135" s="235"/>
      <c r="D135" s="235"/>
      <c r="E135" s="234"/>
      <c r="F135" s="235"/>
    </row>
    <row r="136" spans="1:6">
      <c r="A136" s="126" t="s">
        <v>374</v>
      </c>
      <c r="B136" s="56"/>
      <c r="C136" s="56"/>
      <c r="D136" s="56"/>
      <c r="E136" s="56"/>
      <c r="F136" s="56"/>
    </row>
    <row r="138" spans="1:6" ht="15.5">
      <c r="A138" s="56" t="s">
        <v>265</v>
      </c>
      <c r="B138" s="208"/>
      <c r="C138" s="208"/>
      <c r="D138" s="56"/>
      <c r="E138" s="56"/>
      <c r="F138" s="56"/>
    </row>
    <row r="139" spans="1:6" ht="26">
      <c r="A139" s="215" t="s">
        <v>266</v>
      </c>
      <c r="B139" s="215" t="s">
        <v>267</v>
      </c>
      <c r="C139" s="215" t="s">
        <v>268</v>
      </c>
      <c r="D139" s="215" t="s">
        <v>22</v>
      </c>
      <c r="E139" s="215" t="s">
        <v>269</v>
      </c>
      <c r="F139" s="215" t="s">
        <v>149</v>
      </c>
    </row>
    <row r="140" spans="1:6">
      <c r="A140" s="235"/>
      <c r="B140" s="235"/>
      <c r="C140" s="235"/>
      <c r="D140" s="235"/>
      <c r="E140" s="234"/>
      <c r="F140" s="235"/>
    </row>
    <row r="141" spans="1:6">
      <c r="A141" s="235"/>
      <c r="B141" s="235"/>
      <c r="C141" s="235"/>
      <c r="D141" s="235"/>
      <c r="E141" s="234"/>
      <c r="F141" s="235"/>
    </row>
    <row r="142" spans="1:6">
      <c r="A142" s="235"/>
      <c r="B142" s="235"/>
      <c r="C142" s="235"/>
      <c r="D142" s="235"/>
      <c r="E142" s="234"/>
      <c r="F142" s="235"/>
    </row>
    <row r="143" spans="1:6">
      <c r="A143" s="235"/>
      <c r="B143" s="235"/>
      <c r="C143" s="235"/>
      <c r="D143" s="235"/>
      <c r="E143" s="234"/>
      <c r="F143" s="235"/>
    </row>
    <row r="144" spans="1:6">
      <c r="A144" s="235"/>
      <c r="B144" s="235"/>
      <c r="C144" s="235"/>
      <c r="D144" s="235"/>
      <c r="E144" s="234"/>
      <c r="F144" s="235"/>
    </row>
    <row r="145" spans="1:6">
      <c r="A145" s="235"/>
      <c r="B145" s="235"/>
      <c r="C145" s="235"/>
      <c r="D145" s="235"/>
      <c r="E145" s="234"/>
      <c r="F145" s="235"/>
    </row>
    <row r="146" spans="1:6">
      <c r="A146" s="235"/>
      <c r="B146" s="235"/>
      <c r="C146" s="235"/>
      <c r="D146" s="235"/>
      <c r="E146" s="234"/>
      <c r="F146" s="235"/>
    </row>
    <row r="147" spans="1:6">
      <c r="A147" s="235"/>
      <c r="B147" s="235"/>
      <c r="C147" s="235"/>
      <c r="D147" s="235"/>
      <c r="E147" s="234"/>
      <c r="F147" s="235"/>
    </row>
    <row r="148" spans="1:6">
      <c r="A148" s="235"/>
      <c r="B148" s="235"/>
      <c r="C148" s="235"/>
      <c r="D148" s="235"/>
      <c r="E148" s="234"/>
      <c r="F148" s="235"/>
    </row>
    <row r="149" spans="1:6">
      <c r="A149" s="235"/>
      <c r="B149" s="235"/>
      <c r="C149" s="235"/>
      <c r="D149" s="235"/>
      <c r="E149" s="234"/>
      <c r="F149" s="235"/>
    </row>
    <row r="171" spans="1:6">
      <c r="A171" s="7"/>
      <c r="B171" s="7"/>
      <c r="C171" s="7"/>
      <c r="D171" s="7"/>
      <c r="E171" s="7"/>
      <c r="F171" s="7"/>
    </row>
    <row r="172" spans="1:6">
      <c r="A172" s="7"/>
      <c r="B172" s="7"/>
      <c r="C172" s="7"/>
      <c r="D172" s="7"/>
      <c r="E172" s="7"/>
      <c r="F172" s="7"/>
    </row>
    <row r="173" spans="1:6">
      <c r="A173" s="7"/>
      <c r="B173" s="7"/>
      <c r="C173" s="7"/>
      <c r="D173" s="7"/>
      <c r="E173" s="7"/>
      <c r="F173" s="7"/>
    </row>
    <row r="174" spans="1:6">
      <c r="A174" s="7"/>
      <c r="B174" s="7"/>
      <c r="C174" s="7"/>
      <c r="D174" s="7"/>
      <c r="E174" s="7"/>
      <c r="F174" s="7"/>
    </row>
  </sheetData>
  <dataValidations disablePrompts="1" count="2">
    <dataValidation type="list" allowBlank="1" showInputMessage="1" showErrorMessage="1" sqref="C6" xr:uid="{00000000-0002-0000-0000-000000000000}">
      <formula1>"New Service Center, Rate Recalculation, Add Service or Instrument, Profit &amp; Loss"</formula1>
    </dataValidation>
    <dataValidation type="list" allowBlank="1" showInputMessage="1" showErrorMessage="1" sqref="F58:F59 B19:B23 F29 F49:F54 B49:B54 F19:F23 F26:F27" xr:uid="{00000000-0002-0000-0000-000001000000}">
      <formula1>"Yes,No"</formula1>
    </dataValidation>
  </dataValidations>
  <hyperlinks>
    <hyperlink ref="A2" r:id="rId1" xr:uid="{00000000-0004-0000-0000-000000000000}"/>
  </hyperlinks>
  <printOptions horizontalCentered="1"/>
  <pageMargins left="0.25" right="0.25" top="0.75" bottom="0.75" header="0.3" footer="0.3"/>
  <pageSetup orientation="portrait"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2000000}">
          <x14:formula1>
            <xm:f>Data!$A$1:$A$23</xm:f>
          </x14:formula1>
          <xm:sqref>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48"/>
  <sheetViews>
    <sheetView showWhiteSpace="0" topLeftCell="A24" zoomScaleNormal="100" zoomScaleSheetLayoutView="40" workbookViewId="0">
      <selection activeCell="G85" sqref="G85:P85"/>
    </sheetView>
  </sheetViews>
  <sheetFormatPr defaultRowHeight="14.5"/>
  <cols>
    <col min="1" max="1" width="3.26953125" customWidth="1"/>
    <col min="2" max="2" width="23.54296875" customWidth="1"/>
    <col min="3" max="3" width="9.7265625" customWidth="1"/>
    <col min="4" max="6" width="20.7265625" customWidth="1"/>
    <col min="7" max="7" width="12.54296875" customWidth="1"/>
  </cols>
  <sheetData>
    <row r="1" spans="1:7" ht="62.5" customHeight="1">
      <c r="A1" s="1"/>
      <c r="B1" s="15" t="s">
        <v>302</v>
      </c>
      <c r="C1" s="1"/>
      <c r="D1" s="1"/>
      <c r="E1" s="1"/>
      <c r="F1" s="1"/>
      <c r="G1" s="1"/>
    </row>
    <row r="2" spans="1:7">
      <c r="A2" s="5"/>
      <c r="B2" s="5"/>
      <c r="C2" s="5"/>
      <c r="D2" s="5"/>
      <c r="E2" s="5"/>
      <c r="F2" s="5"/>
      <c r="G2" s="5"/>
    </row>
    <row r="3" spans="1:7" ht="21">
      <c r="A3" s="5"/>
      <c r="B3" s="22" t="s">
        <v>369</v>
      </c>
      <c r="C3" s="11"/>
      <c r="D3" s="12"/>
      <c r="E3" s="12"/>
      <c r="F3" s="12"/>
      <c r="G3" s="12"/>
    </row>
    <row r="4" spans="1:7" s="51" customFormat="1" ht="13">
      <c r="A4" s="52"/>
      <c r="B4" s="332" t="s">
        <v>258</v>
      </c>
      <c r="C4" s="343">
        <f>'Service Center Questionnaire'!C7</f>
        <v>0</v>
      </c>
      <c r="D4" s="217"/>
      <c r="E4" s="217"/>
      <c r="F4" s="217"/>
      <c r="G4" s="217"/>
    </row>
    <row r="5" spans="1:7" s="51" customFormat="1" ht="13">
      <c r="A5" s="52"/>
      <c r="B5" s="332" t="s">
        <v>4</v>
      </c>
      <c r="C5" s="343">
        <f>'Service Center Questionnaire'!C8</f>
        <v>0</v>
      </c>
      <c r="D5" s="217"/>
      <c r="E5" s="217"/>
      <c r="F5" s="217"/>
      <c r="G5" s="217"/>
    </row>
    <row r="6" spans="1:7" s="51" customFormat="1" ht="13">
      <c r="A6" s="52"/>
      <c r="B6" s="332" t="s">
        <v>292</v>
      </c>
      <c r="C6" s="343">
        <f>'Service Center Questionnaire'!C9</f>
        <v>0</v>
      </c>
      <c r="D6" s="217"/>
      <c r="E6" s="217"/>
      <c r="F6" s="217"/>
      <c r="G6" s="217"/>
    </row>
    <row r="7" spans="1:7" s="51" customFormat="1" ht="13">
      <c r="A7" s="52"/>
      <c r="B7" s="332" t="s">
        <v>259</v>
      </c>
      <c r="C7" s="343">
        <f>'Service Center Questionnaire'!C10</f>
        <v>0</v>
      </c>
      <c r="D7" s="217"/>
      <c r="E7" s="217"/>
      <c r="F7" s="217"/>
      <c r="G7" s="217"/>
    </row>
    <row r="8" spans="1:7" s="51" customFormat="1" ht="13">
      <c r="A8" s="52"/>
      <c r="B8" s="332" t="s">
        <v>127</v>
      </c>
      <c r="C8" s="343">
        <f>'Service Center Questionnaire'!C11</f>
        <v>0</v>
      </c>
      <c r="D8" s="217"/>
      <c r="E8" s="217"/>
      <c r="F8" s="217"/>
      <c r="G8" s="217"/>
    </row>
    <row r="9" spans="1:7">
      <c r="A9" s="5"/>
      <c r="B9" s="156"/>
      <c r="C9" s="217"/>
      <c r="D9" s="217"/>
      <c r="E9" s="217"/>
      <c r="F9" s="217"/>
      <c r="G9" s="217"/>
    </row>
    <row r="10" spans="1:7" ht="20">
      <c r="A10" s="5"/>
      <c r="B10" s="22" t="s">
        <v>69</v>
      </c>
      <c r="C10" s="13"/>
      <c r="D10" s="13"/>
      <c r="E10" s="13"/>
      <c r="F10" s="13"/>
      <c r="G10" s="13"/>
    </row>
    <row r="11" spans="1:7">
      <c r="A11" s="5"/>
      <c r="B11" s="344" t="s">
        <v>80</v>
      </c>
      <c r="C11" s="345"/>
      <c r="D11" s="346" t="s">
        <v>71</v>
      </c>
      <c r="E11" s="346" t="s">
        <v>363</v>
      </c>
      <c r="F11" s="347" t="s">
        <v>264</v>
      </c>
      <c r="G11" s="5"/>
    </row>
    <row r="12" spans="1:7">
      <c r="A12" s="5"/>
      <c r="B12" s="348" t="s">
        <v>138</v>
      </c>
      <c r="C12" s="349"/>
      <c r="D12" s="348"/>
      <c r="E12" s="348"/>
      <c r="F12" s="350"/>
      <c r="G12" s="5"/>
    </row>
    <row r="13" spans="1:7">
      <c r="A13" s="5"/>
      <c r="B13" s="348" t="s">
        <v>6</v>
      </c>
      <c r="C13" s="349"/>
      <c r="D13" s="348"/>
      <c r="E13" s="348"/>
      <c r="F13" s="350"/>
      <c r="G13" s="5"/>
    </row>
    <row r="14" spans="1:7">
      <c r="A14" s="5"/>
      <c r="B14" s="348" t="s">
        <v>70</v>
      </c>
      <c r="C14" s="349"/>
      <c r="D14" s="348"/>
      <c r="E14" s="348"/>
      <c r="F14" s="350"/>
      <c r="G14" s="5"/>
    </row>
    <row r="15" spans="1:7" ht="20">
      <c r="A15" s="5"/>
      <c r="B15" s="13"/>
      <c r="C15" s="13"/>
      <c r="D15" s="13"/>
      <c r="E15" s="13"/>
      <c r="F15" s="13"/>
      <c r="G15" s="13"/>
    </row>
    <row r="16" spans="1:7" ht="20">
      <c r="A16" s="5"/>
      <c r="B16" s="22" t="s">
        <v>368</v>
      </c>
      <c r="C16" s="5"/>
      <c r="D16" s="5"/>
      <c r="E16" s="5"/>
      <c r="F16" s="5"/>
      <c r="G16" s="13"/>
    </row>
    <row r="17" spans="1:7" s="340" customFormat="1">
      <c r="A17" s="338"/>
      <c r="B17" s="351" t="s">
        <v>157</v>
      </c>
      <c r="C17" s="341"/>
      <c r="D17" s="341"/>
      <c r="E17" s="341"/>
      <c r="F17" s="341"/>
      <c r="G17" s="343"/>
    </row>
    <row r="18" spans="1:7" s="340" customFormat="1" ht="20">
      <c r="A18" s="338"/>
      <c r="B18" s="338"/>
      <c r="C18" s="338"/>
      <c r="D18" s="338"/>
      <c r="E18" s="338"/>
      <c r="F18" s="338"/>
      <c r="G18" s="352"/>
    </row>
    <row r="19" spans="1:7" ht="20">
      <c r="A19" s="5"/>
      <c r="B19" s="22" t="s">
        <v>79</v>
      </c>
      <c r="C19" s="13"/>
      <c r="D19" s="13"/>
      <c r="E19" s="13"/>
      <c r="F19" s="13"/>
      <c r="G19" s="13"/>
    </row>
    <row r="20" spans="1:7" s="340" customFormat="1">
      <c r="A20" s="338"/>
      <c r="B20" s="343" t="s">
        <v>296</v>
      </c>
      <c r="C20" s="343" t="str">
        <f>'Service Center Questionnaire'!B49</f>
        <v>No</v>
      </c>
      <c r="D20" s="343" t="s">
        <v>318</v>
      </c>
      <c r="E20" s="343"/>
      <c r="F20" s="343" t="str">
        <f>'Service Center Questionnaire'!F49</f>
        <v>No</v>
      </c>
      <c r="G20" s="343"/>
    </row>
    <row r="21" spans="1:7" s="340" customFormat="1">
      <c r="A21" s="338"/>
      <c r="B21" s="343" t="s">
        <v>297</v>
      </c>
      <c r="C21" s="343" t="str">
        <f>'Service Center Questionnaire'!B50</f>
        <v>Yes</v>
      </c>
      <c r="D21" s="343" t="s">
        <v>319</v>
      </c>
      <c r="E21" s="343"/>
      <c r="F21" s="343" t="str">
        <f>'Service Center Questionnaire'!F50</f>
        <v>Yes</v>
      </c>
      <c r="G21" s="343"/>
    </row>
    <row r="22" spans="1:7" s="340" customFormat="1">
      <c r="A22" s="338"/>
      <c r="B22" s="343"/>
      <c r="C22" s="343"/>
      <c r="D22" s="343" t="s">
        <v>320</v>
      </c>
      <c r="E22" s="343"/>
      <c r="F22" s="343" t="str">
        <f>'Service Center Questionnaire'!F51</f>
        <v>No</v>
      </c>
      <c r="G22" s="343"/>
    </row>
    <row r="23" spans="1:7" s="340" customFormat="1">
      <c r="A23" s="338"/>
      <c r="B23" s="343"/>
      <c r="C23" s="343"/>
      <c r="D23" s="343" t="s">
        <v>321</v>
      </c>
      <c r="E23" s="343"/>
      <c r="F23" s="343" t="str">
        <f>'Service Center Questionnaire'!F52</f>
        <v>No</v>
      </c>
      <c r="G23" s="343"/>
    </row>
    <row r="24" spans="1:7" s="340" customFormat="1">
      <c r="A24" s="338"/>
      <c r="B24" s="343"/>
      <c r="C24" s="343"/>
      <c r="D24" s="343" t="s">
        <v>322</v>
      </c>
      <c r="E24" s="343"/>
      <c r="F24" s="343" t="str">
        <f>'Service Center Questionnaire'!F53</f>
        <v>Yes</v>
      </c>
      <c r="G24" s="343"/>
    </row>
    <row r="25" spans="1:7" s="353" customFormat="1" ht="13">
      <c r="A25" s="341"/>
      <c r="B25" s="341"/>
      <c r="C25" s="341"/>
      <c r="D25" s="343" t="s">
        <v>323</v>
      </c>
      <c r="E25" s="343"/>
      <c r="F25" s="343" t="str">
        <f>'Service Center Questionnaire'!F54</f>
        <v>No</v>
      </c>
      <c r="G25" s="343"/>
    </row>
    <row r="26" spans="1:7" s="353" customFormat="1" ht="13">
      <c r="A26" s="341"/>
      <c r="B26" s="341"/>
      <c r="C26" s="341"/>
      <c r="D26" s="343"/>
      <c r="E26" s="343"/>
      <c r="F26" s="343" t="str">
        <f>'Service Center Questionnaire'!D56</f>
        <v>[other payment methods]</v>
      </c>
      <c r="G26" s="343"/>
    </row>
    <row r="27" spans="1:7" s="353" customFormat="1" ht="13">
      <c r="A27" s="341"/>
      <c r="B27" s="341"/>
      <c r="C27" s="341"/>
      <c r="D27" s="343"/>
      <c r="E27" s="343"/>
      <c r="F27" s="343"/>
      <c r="G27" s="343"/>
    </row>
    <row r="28" spans="1:7" ht="20">
      <c r="A28" s="5"/>
      <c r="B28" s="22" t="s">
        <v>116</v>
      </c>
      <c r="C28" s="13"/>
      <c r="D28" s="13"/>
      <c r="E28" s="13"/>
      <c r="F28" s="13"/>
      <c r="G28" s="13"/>
    </row>
    <row r="29" spans="1:7" s="340" customFormat="1">
      <c r="A29" s="341"/>
      <c r="B29" s="480" t="s">
        <v>324</v>
      </c>
      <c r="C29" s="341"/>
      <c r="D29" s="481" t="e">
        <f>'Profit &amp; Loss, Proforma'!L16</f>
        <v>#DIV/0!</v>
      </c>
      <c r="E29" s="354"/>
      <c r="F29" s="343"/>
      <c r="G29" s="343"/>
    </row>
    <row r="30" spans="1:7" s="340" customFormat="1">
      <c r="A30" s="341"/>
      <c r="B30" s="480" t="s">
        <v>325</v>
      </c>
      <c r="C30" s="341"/>
      <c r="D30" s="481" t="e">
        <f>'Profit &amp; Loss, Proforma'!L28</f>
        <v>#DIV/0!</v>
      </c>
      <c r="E30" s="354"/>
      <c r="F30" s="343"/>
      <c r="G30" s="343"/>
    </row>
    <row r="31" spans="1:7" s="340" customFormat="1">
      <c r="A31" s="341"/>
      <c r="B31" s="480" t="s">
        <v>326</v>
      </c>
      <c r="C31" s="341"/>
      <c r="D31" s="481" t="e">
        <f>'Profit &amp; Loss, Proforma'!L37</f>
        <v>#DIV/0!</v>
      </c>
      <c r="E31" s="354"/>
      <c r="F31" s="343"/>
      <c r="G31" s="343"/>
    </row>
    <row r="32" spans="1:7" s="340" customFormat="1">
      <c r="A32" s="341"/>
      <c r="B32" s="480" t="s">
        <v>327</v>
      </c>
      <c r="C32" s="341"/>
      <c r="D32" s="481" t="e">
        <f>'Profit &amp; Loss, Proforma'!K40</f>
        <v>#DIV/0!</v>
      </c>
      <c r="E32" s="354"/>
      <c r="F32" s="343"/>
      <c r="G32" s="343"/>
    </row>
    <row r="33" spans="1:7" s="340" customFormat="1" ht="26">
      <c r="A33" s="341"/>
      <c r="B33" s="479" t="s">
        <v>366</v>
      </c>
      <c r="C33" s="341"/>
      <c r="D33" s="481" t="e">
        <f>D31+D32</f>
        <v>#DIV/0!</v>
      </c>
      <c r="E33" s="354"/>
      <c r="F33" s="343"/>
      <c r="G33" s="343"/>
    </row>
    <row r="34" spans="1:7" s="340" customFormat="1">
      <c r="A34" s="341"/>
      <c r="B34" s="480" t="s">
        <v>375</v>
      </c>
      <c r="C34" s="341"/>
      <c r="D34" s="481">
        <f>'Profit &amp; Loss, Proforma'!L43</f>
        <v>0</v>
      </c>
      <c r="E34" s="354"/>
      <c r="F34" s="343"/>
      <c r="G34" s="343"/>
    </row>
    <row r="35" spans="1:7" s="340" customFormat="1">
      <c r="A35" s="341"/>
      <c r="B35" s="480" t="s">
        <v>364</v>
      </c>
      <c r="C35" s="341"/>
      <c r="D35" s="481">
        <f>'Profit &amp; Loss, Proforma'!L44</f>
        <v>0</v>
      </c>
      <c r="E35" s="354"/>
      <c r="F35" s="343"/>
      <c r="G35" s="343"/>
    </row>
    <row r="36" spans="1:7" s="340" customFormat="1">
      <c r="A36" s="341"/>
      <c r="B36" s="480" t="s">
        <v>365</v>
      </c>
      <c r="C36" s="341"/>
      <c r="D36" s="481">
        <f>'Profit &amp; Loss, Proforma'!L45</f>
        <v>0</v>
      </c>
      <c r="E36" s="354"/>
      <c r="F36" s="343"/>
      <c r="G36" s="343"/>
    </row>
    <row r="37" spans="1:7" s="340" customFormat="1" ht="39">
      <c r="A37" s="341"/>
      <c r="B37" s="479" t="s">
        <v>367</v>
      </c>
      <c r="C37" s="341"/>
      <c r="D37" s="481" t="e">
        <f>D33+D34+D35+D36</f>
        <v>#DIV/0!</v>
      </c>
      <c r="E37" s="354"/>
      <c r="F37" s="343"/>
      <c r="G37" s="343"/>
    </row>
    <row r="38" spans="1:7" s="340" customFormat="1">
      <c r="A38" s="341"/>
      <c r="B38" s="343" t="s">
        <v>328</v>
      </c>
      <c r="C38" s="343"/>
      <c r="D38" s="351" t="s">
        <v>278</v>
      </c>
      <c r="E38" s="351"/>
      <c r="F38" s="343"/>
      <c r="G38" s="343"/>
    </row>
    <row r="39" spans="1:7" s="340" customFormat="1">
      <c r="A39" s="341"/>
      <c r="B39" s="351"/>
      <c r="C39" s="341"/>
      <c r="D39" s="341"/>
      <c r="E39" s="341"/>
      <c r="F39" s="343"/>
      <c r="G39" s="343"/>
    </row>
    <row r="40" spans="1:7" s="340" customFormat="1" ht="15.5">
      <c r="A40" s="338"/>
      <c r="B40" s="351"/>
      <c r="C40" s="341"/>
      <c r="D40" s="341"/>
      <c r="E40" s="341"/>
      <c r="F40" s="343"/>
      <c r="G40" s="355"/>
    </row>
    <row r="41" spans="1:7" ht="15.5">
      <c r="A41" s="5"/>
      <c r="B41" s="22" t="s">
        <v>257</v>
      </c>
      <c r="C41" s="5"/>
      <c r="D41" s="5"/>
      <c r="E41" s="5"/>
      <c r="F41" s="5"/>
      <c r="G41" s="5"/>
    </row>
    <row r="42" spans="1:7" s="340" customFormat="1">
      <c r="A42" s="338"/>
      <c r="B42" s="343" t="s">
        <v>329</v>
      </c>
      <c r="C42" s="343"/>
      <c r="D42" s="343"/>
      <c r="E42" s="343"/>
      <c r="F42" s="343" t="str">
        <f>'Service Center Questionnaire'!F58</f>
        <v>No</v>
      </c>
      <c r="G42" s="338"/>
    </row>
    <row r="43" spans="1:7" s="340" customFormat="1">
      <c r="A43" s="338"/>
      <c r="B43" s="343" t="s">
        <v>330</v>
      </c>
      <c r="C43" s="343"/>
      <c r="D43" s="343"/>
      <c r="E43" s="343"/>
      <c r="F43" s="343" t="str">
        <f>'Service Center Questionnaire'!F59</f>
        <v>Yes</v>
      </c>
      <c r="G43" s="338"/>
    </row>
    <row r="44" spans="1:7" s="340" customFormat="1">
      <c r="A44" s="338"/>
      <c r="B44" s="343"/>
      <c r="C44" s="338"/>
      <c r="D44" s="338"/>
      <c r="E44" s="338"/>
      <c r="F44" s="338"/>
      <c r="G44" s="338"/>
    </row>
    <row r="45" spans="1:7" s="340" customFormat="1">
      <c r="A45" s="338"/>
      <c r="B45" s="343"/>
      <c r="C45" s="338"/>
      <c r="D45" s="338"/>
      <c r="E45" s="338"/>
      <c r="F45" s="338"/>
      <c r="G45" s="338"/>
    </row>
    <row r="46" spans="1:7" s="340" customFormat="1">
      <c r="A46" s="338"/>
      <c r="B46" s="343"/>
      <c r="C46" s="338"/>
      <c r="D46" s="338"/>
      <c r="E46" s="338"/>
      <c r="F46" s="338"/>
      <c r="G46" s="338"/>
    </row>
    <row r="47" spans="1:7" s="340" customFormat="1">
      <c r="A47" s="338"/>
      <c r="B47" s="343"/>
      <c r="C47" s="338"/>
      <c r="D47" s="338"/>
      <c r="E47" s="338"/>
      <c r="F47" s="338"/>
      <c r="G47" s="338"/>
    </row>
    <row r="48" spans="1:7" ht="60" customHeight="1">
      <c r="A48" s="6"/>
      <c r="B48" s="6"/>
      <c r="C48" s="6"/>
      <c r="D48" s="6"/>
      <c r="E48" s="6"/>
      <c r="F48" s="6"/>
      <c r="G48" s="6"/>
    </row>
  </sheetData>
  <printOptions horizontalCentered="1"/>
  <pageMargins left="0.25" right="0.25" top="0.25" bottom="0.2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5"/>
  <sheetViews>
    <sheetView showWhiteSpace="0" zoomScaleNormal="100" zoomScalePageLayoutView="115" workbookViewId="0">
      <selection activeCell="O14" sqref="O14"/>
    </sheetView>
  </sheetViews>
  <sheetFormatPr defaultColWidth="6.453125" defaultRowHeight="14.5"/>
  <cols>
    <col min="1" max="1" width="3.26953125" customWidth="1"/>
    <col min="2" max="2" width="60.54296875" customWidth="1"/>
    <col min="7" max="7" width="8.7265625" customWidth="1"/>
    <col min="8" max="8" width="3.26953125" customWidth="1"/>
  </cols>
  <sheetData>
    <row r="1" spans="1:8" ht="62.15" customHeight="1">
      <c r="A1" s="4"/>
      <c r="B1" s="15" t="s">
        <v>119</v>
      </c>
      <c r="C1" s="4"/>
      <c r="D1" s="4"/>
      <c r="E1" s="4"/>
      <c r="F1" s="4"/>
      <c r="G1" s="4"/>
      <c r="H1" s="4"/>
    </row>
    <row r="2" spans="1:8">
      <c r="A2" s="5"/>
      <c r="B2" s="5"/>
      <c r="C2" s="5"/>
      <c r="D2" s="5"/>
      <c r="E2" s="5"/>
      <c r="F2" s="5"/>
      <c r="G2" s="5"/>
      <c r="H2" s="5"/>
    </row>
    <row r="3" spans="1:8" ht="15.5">
      <c r="A3" s="5"/>
      <c r="B3" s="22" t="s">
        <v>370</v>
      </c>
      <c r="C3" s="5"/>
      <c r="D3" s="22" t="s">
        <v>123</v>
      </c>
      <c r="E3" s="5"/>
      <c r="F3" s="5"/>
      <c r="G3" s="5"/>
      <c r="H3" s="5"/>
    </row>
    <row r="4" spans="1:8" s="340" customFormat="1">
      <c r="A4" s="338"/>
      <c r="B4" s="338"/>
      <c r="C4" s="338"/>
      <c r="D4" s="338"/>
      <c r="E4" s="338"/>
      <c r="F4" s="338"/>
      <c r="G4" s="338"/>
      <c r="H4" s="338"/>
    </row>
    <row r="5" spans="1:8" s="340" customFormat="1">
      <c r="A5" s="338"/>
      <c r="B5" s="333" t="s">
        <v>87</v>
      </c>
      <c r="C5" s="333"/>
      <c r="D5" s="356" t="s">
        <v>336</v>
      </c>
      <c r="E5" s="356"/>
      <c r="F5" s="357"/>
      <c r="G5" s="357"/>
      <c r="H5" s="338"/>
    </row>
    <row r="6" spans="1:8" s="340" customFormat="1">
      <c r="A6" s="338"/>
      <c r="B6" s="333" t="s">
        <v>120</v>
      </c>
      <c r="C6" s="333"/>
      <c r="D6" s="356"/>
      <c r="E6" s="356"/>
      <c r="F6" s="357"/>
      <c r="G6" s="357"/>
      <c r="H6" s="338"/>
    </row>
    <row r="7" spans="1:8" s="340" customFormat="1">
      <c r="A7" s="338"/>
      <c r="B7" s="333" t="s">
        <v>81</v>
      </c>
      <c r="C7" s="333"/>
      <c r="D7" s="356"/>
      <c r="E7" s="356"/>
      <c r="F7" s="357"/>
      <c r="G7" s="357"/>
      <c r="H7" s="338"/>
    </row>
    <row r="8" spans="1:8" s="340" customFormat="1">
      <c r="A8" s="338"/>
      <c r="B8" s="333" t="s">
        <v>82</v>
      </c>
      <c r="C8" s="333"/>
      <c r="D8" s="356"/>
      <c r="E8" s="356"/>
      <c r="F8" s="357"/>
      <c r="G8" s="357"/>
      <c r="H8" s="338"/>
    </row>
    <row r="9" spans="1:8" s="340" customFormat="1">
      <c r="A9" s="338"/>
      <c r="B9" s="333" t="s">
        <v>83</v>
      </c>
      <c r="C9" s="333"/>
      <c r="D9" s="356"/>
      <c r="E9" s="356"/>
      <c r="F9" s="357"/>
      <c r="G9" s="357"/>
      <c r="H9" s="338"/>
    </row>
    <row r="10" spans="1:8" s="340" customFormat="1">
      <c r="A10" s="338"/>
      <c r="B10" s="333" t="s">
        <v>84</v>
      </c>
      <c r="C10" s="333"/>
      <c r="D10" s="356"/>
      <c r="E10" s="356"/>
      <c r="F10" s="357"/>
      <c r="G10" s="357"/>
      <c r="H10" s="338"/>
    </row>
    <row r="11" spans="1:8" s="340" customFormat="1" ht="29">
      <c r="A11" s="338"/>
      <c r="B11" s="358" t="s">
        <v>85</v>
      </c>
      <c r="C11" s="333"/>
      <c r="D11" s="356"/>
      <c r="E11" s="356"/>
      <c r="F11" s="357"/>
      <c r="G11" s="357"/>
      <c r="H11" s="338"/>
    </row>
    <row r="12" spans="1:8" s="340" customFormat="1" ht="29">
      <c r="A12" s="338"/>
      <c r="B12" s="359" t="s">
        <v>299</v>
      </c>
      <c r="C12" s="333"/>
      <c r="D12" s="356"/>
      <c r="E12" s="356"/>
      <c r="F12" s="357"/>
      <c r="G12" s="357"/>
      <c r="H12" s="338"/>
    </row>
    <row r="13" spans="1:8" s="340" customFormat="1" ht="29">
      <c r="A13" s="338"/>
      <c r="B13" s="358" t="s">
        <v>337</v>
      </c>
      <c r="C13" s="333"/>
      <c r="D13" s="356"/>
      <c r="E13" s="356"/>
      <c r="F13" s="357"/>
      <c r="G13" s="357"/>
      <c r="H13" s="338"/>
    </row>
    <row r="14" spans="1:8" s="340" customFormat="1" ht="29">
      <c r="A14" s="338"/>
      <c r="B14" s="358" t="s">
        <v>338</v>
      </c>
      <c r="C14" s="333"/>
      <c r="D14" s="356"/>
      <c r="E14" s="356"/>
      <c r="F14" s="357"/>
      <c r="G14" s="357"/>
      <c r="H14" s="338"/>
    </row>
    <row r="15" spans="1:8" s="340" customFormat="1">
      <c r="A15" s="338"/>
      <c r="B15" s="333" t="s">
        <v>86</v>
      </c>
      <c r="C15" s="333"/>
      <c r="D15" s="356"/>
      <c r="E15" s="356"/>
      <c r="F15" s="357"/>
      <c r="G15" s="357"/>
      <c r="H15" s="338"/>
    </row>
    <row r="16" spans="1:8" s="340" customFormat="1">
      <c r="A16" s="338"/>
      <c r="B16" s="338"/>
      <c r="C16" s="338"/>
      <c r="D16" s="360"/>
      <c r="E16" s="360"/>
      <c r="F16" s="338"/>
      <c r="G16" s="338"/>
      <c r="H16" s="338"/>
    </row>
    <row r="17" spans="1:8" s="340" customFormat="1">
      <c r="A17" s="338"/>
      <c r="B17" s="338"/>
      <c r="C17" s="338"/>
      <c r="D17" s="338"/>
      <c r="E17" s="338"/>
      <c r="F17" s="338"/>
      <c r="G17" s="338"/>
      <c r="H17" s="338"/>
    </row>
    <row r="18" spans="1:8">
      <c r="A18" s="5"/>
      <c r="B18" s="270" t="s">
        <v>121</v>
      </c>
      <c r="C18" s="5"/>
      <c r="D18" s="5"/>
      <c r="E18" s="5"/>
      <c r="F18" s="5"/>
      <c r="G18" s="5"/>
      <c r="H18" s="5"/>
    </row>
    <row r="19" spans="1:8" s="340" customFormat="1">
      <c r="A19" s="338"/>
      <c r="B19" s="361"/>
      <c r="C19" s="338"/>
      <c r="D19" s="338"/>
      <c r="E19" s="338"/>
      <c r="F19" s="338"/>
      <c r="G19" s="338"/>
      <c r="H19" s="338"/>
    </row>
    <row r="20" spans="1:8" s="340" customFormat="1">
      <c r="A20" s="338"/>
      <c r="B20" s="333" t="s">
        <v>87</v>
      </c>
      <c r="C20" s="333"/>
      <c r="D20" s="356"/>
      <c r="E20" s="356"/>
      <c r="F20" s="357"/>
      <c r="G20" s="357"/>
      <c r="H20" s="338"/>
    </row>
    <row r="21" spans="1:8" s="340" customFormat="1">
      <c r="A21" s="338"/>
      <c r="B21" s="333" t="s">
        <v>88</v>
      </c>
      <c r="C21" s="333"/>
      <c r="D21" s="356"/>
      <c r="E21" s="356"/>
      <c r="F21" s="357"/>
      <c r="G21" s="357"/>
      <c r="H21" s="338"/>
    </row>
    <row r="22" spans="1:8" s="340" customFormat="1">
      <c r="A22" s="338"/>
      <c r="B22" s="333" t="s">
        <v>331</v>
      </c>
      <c r="C22" s="333"/>
      <c r="D22" s="356"/>
      <c r="E22" s="356"/>
      <c r="F22" s="357"/>
      <c r="G22" s="357"/>
      <c r="H22" s="338"/>
    </row>
    <row r="23" spans="1:8" s="340" customFormat="1">
      <c r="A23" s="338"/>
      <c r="B23" s="333" t="s">
        <v>89</v>
      </c>
      <c r="C23" s="333"/>
      <c r="D23" s="356"/>
      <c r="E23" s="356"/>
      <c r="F23" s="357"/>
      <c r="G23" s="357"/>
      <c r="H23" s="338"/>
    </row>
    <row r="24" spans="1:8" s="340" customFormat="1" ht="72.5">
      <c r="A24" s="338"/>
      <c r="B24" s="358" t="s">
        <v>339</v>
      </c>
      <c r="C24" s="333"/>
      <c r="D24" s="356"/>
      <c r="E24" s="356"/>
      <c r="F24" s="357"/>
      <c r="G24" s="357"/>
      <c r="H24" s="338"/>
    </row>
    <row r="25" spans="1:8" s="340" customFormat="1" ht="29">
      <c r="A25" s="338"/>
      <c r="B25" s="358" t="s">
        <v>90</v>
      </c>
      <c r="C25" s="333"/>
      <c r="D25" s="356"/>
      <c r="E25" s="356"/>
      <c r="F25" s="357"/>
      <c r="G25" s="357"/>
      <c r="H25" s="338"/>
    </row>
    <row r="26" spans="1:8" s="340" customFormat="1" ht="29">
      <c r="A26" s="338"/>
      <c r="B26" s="358" t="s">
        <v>340</v>
      </c>
      <c r="C26" s="333"/>
      <c r="D26" s="356"/>
      <c r="E26" s="356"/>
      <c r="F26" s="357"/>
      <c r="G26" s="357"/>
      <c r="H26" s="338"/>
    </row>
    <row r="27" spans="1:8" s="340" customFormat="1" ht="29">
      <c r="A27" s="338"/>
      <c r="B27" s="358" t="s">
        <v>122</v>
      </c>
      <c r="C27" s="333"/>
      <c r="D27" s="356"/>
      <c r="E27" s="356"/>
      <c r="F27" s="357"/>
      <c r="G27" s="357"/>
      <c r="H27" s="338"/>
    </row>
    <row r="28" spans="1:8" s="340" customFormat="1">
      <c r="A28" s="338"/>
      <c r="B28" s="333" t="s">
        <v>86</v>
      </c>
      <c r="C28" s="333"/>
      <c r="D28" s="356"/>
      <c r="E28" s="356"/>
      <c r="F28" s="357"/>
      <c r="G28" s="357"/>
      <c r="H28" s="338"/>
    </row>
    <row r="29" spans="1:8" s="340" customFormat="1">
      <c r="A29" s="338"/>
      <c r="B29" s="338"/>
      <c r="C29" s="338"/>
      <c r="D29" s="338"/>
      <c r="E29" s="360"/>
      <c r="F29" s="360"/>
      <c r="G29" s="338"/>
      <c r="H29" s="338"/>
    </row>
    <row r="30" spans="1:8" s="340" customFormat="1">
      <c r="A30" s="338"/>
      <c r="B30" s="338"/>
      <c r="C30" s="338"/>
      <c r="D30" s="338"/>
      <c r="E30" s="338"/>
      <c r="F30" s="338"/>
      <c r="G30" s="338"/>
      <c r="H30" s="338"/>
    </row>
    <row r="31" spans="1:8">
      <c r="A31" s="5"/>
      <c r="B31" s="157"/>
      <c r="C31" s="157"/>
      <c r="D31" s="157"/>
      <c r="E31" s="157"/>
      <c r="F31" s="157"/>
      <c r="G31" s="157"/>
      <c r="H31" s="5"/>
    </row>
    <row r="32" spans="1:8">
      <c r="A32" s="5"/>
      <c r="B32" s="157"/>
      <c r="C32" s="157"/>
      <c r="D32" s="157"/>
      <c r="E32" s="157"/>
      <c r="F32" s="157"/>
      <c r="G32" s="157"/>
      <c r="H32" s="5"/>
    </row>
    <row r="33" spans="1:8">
      <c r="A33" s="5"/>
      <c r="B33" s="157"/>
      <c r="C33" s="157"/>
      <c r="D33" s="157"/>
      <c r="E33" s="157"/>
      <c r="F33" s="157"/>
      <c r="G33" s="157"/>
      <c r="H33" s="5"/>
    </row>
    <row r="34" spans="1:8" ht="17.25" customHeight="1">
      <c r="A34" s="5"/>
      <c r="B34" s="157"/>
      <c r="C34" s="157"/>
      <c r="D34" s="157"/>
      <c r="E34" s="157"/>
      <c r="F34" s="157"/>
      <c r="G34" s="157"/>
      <c r="H34" s="5"/>
    </row>
    <row r="35" spans="1:8" ht="60" customHeight="1">
      <c r="A35" s="6"/>
      <c r="B35" s="6"/>
      <c r="C35" s="6"/>
      <c r="D35" s="6"/>
      <c r="E35" s="6"/>
      <c r="F35" s="6"/>
      <c r="G35" s="6"/>
      <c r="H35" s="6"/>
    </row>
  </sheetData>
  <pageMargins left="0.25" right="0.25" top="0.25" bottom="0.2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K46"/>
  <sheetViews>
    <sheetView showWhiteSpace="0" zoomScaleNormal="100" workbookViewId="0">
      <selection activeCell="O14" sqref="O14"/>
    </sheetView>
  </sheetViews>
  <sheetFormatPr defaultRowHeight="14.5"/>
  <sheetData>
    <row r="1" spans="1:11" ht="63.65" customHeight="1">
      <c r="A1" s="1"/>
      <c r="B1" s="15" t="s">
        <v>333</v>
      </c>
      <c r="C1" s="1"/>
      <c r="D1" s="1"/>
      <c r="E1" s="1"/>
      <c r="F1" s="1"/>
      <c r="G1" s="1"/>
      <c r="H1" s="1"/>
      <c r="I1" s="1"/>
      <c r="J1" s="4"/>
      <c r="K1" s="4"/>
    </row>
    <row r="2" spans="1:11">
      <c r="A2" s="5"/>
      <c r="B2" s="5"/>
      <c r="C2" s="5"/>
      <c r="D2" s="5"/>
      <c r="E2" s="5"/>
      <c r="F2" s="5"/>
      <c r="G2" s="5"/>
      <c r="H2" s="5"/>
      <c r="I2" s="5"/>
      <c r="J2" s="5"/>
      <c r="K2" s="5"/>
    </row>
    <row r="3" spans="1:11">
      <c r="A3" s="5"/>
      <c r="B3" s="5"/>
      <c r="C3" s="5"/>
      <c r="D3" s="5"/>
      <c r="E3" s="5"/>
      <c r="F3" s="5"/>
      <c r="G3" s="5"/>
      <c r="H3" s="5"/>
      <c r="I3" s="5"/>
      <c r="J3" s="5"/>
      <c r="K3" s="5"/>
    </row>
    <row r="4" spans="1:11">
      <c r="A4" s="5"/>
      <c r="B4" s="5"/>
      <c r="C4" s="5"/>
      <c r="D4" s="5"/>
      <c r="E4" s="5"/>
      <c r="F4" s="5"/>
      <c r="G4" s="5"/>
      <c r="H4" s="5"/>
      <c r="I4" s="5"/>
      <c r="J4" s="5"/>
      <c r="K4" s="5"/>
    </row>
    <row r="5" spans="1:11" s="330" customFormat="1" ht="15.75" customHeight="1">
      <c r="A5" s="328"/>
      <c r="B5" s="22" t="s">
        <v>334</v>
      </c>
      <c r="C5" s="375"/>
      <c r="D5" s="328"/>
      <c r="E5" s="328"/>
      <c r="F5" s="328"/>
      <c r="G5" s="328"/>
      <c r="H5" s="328"/>
      <c r="I5" s="328"/>
      <c r="J5" s="328"/>
      <c r="K5" s="328"/>
    </row>
    <row r="6" spans="1:11" s="376" customFormat="1">
      <c r="A6" s="333"/>
      <c r="B6" s="333" t="s">
        <v>317</v>
      </c>
      <c r="C6" s="333"/>
      <c r="D6" s="333"/>
      <c r="E6" s="333"/>
      <c r="F6" s="333"/>
      <c r="G6" s="333"/>
      <c r="H6" s="333"/>
      <c r="I6" s="333"/>
      <c r="J6" s="333"/>
      <c r="K6" s="333"/>
    </row>
    <row r="7" spans="1:11" s="376" customFormat="1">
      <c r="A7" s="333"/>
      <c r="B7" s="333"/>
      <c r="C7" s="333"/>
      <c r="D7" s="333"/>
      <c r="E7" s="333"/>
      <c r="F7" s="333"/>
      <c r="G7" s="333"/>
      <c r="H7" s="333"/>
      <c r="I7" s="333"/>
      <c r="J7" s="333"/>
      <c r="K7" s="333"/>
    </row>
    <row r="8" spans="1:11" s="376" customFormat="1">
      <c r="A8" s="333"/>
      <c r="B8" s="333"/>
      <c r="C8" s="333"/>
      <c r="D8" s="333"/>
      <c r="E8" s="333"/>
      <c r="F8" s="333"/>
      <c r="G8" s="333"/>
      <c r="H8" s="333"/>
      <c r="I8" s="333"/>
      <c r="J8" s="333"/>
      <c r="K8" s="333"/>
    </row>
    <row r="9" spans="1:11" s="376" customFormat="1">
      <c r="A9" s="333"/>
      <c r="B9" s="333"/>
      <c r="C9" s="333"/>
      <c r="D9" s="333"/>
      <c r="E9" s="333"/>
      <c r="F9" s="333"/>
      <c r="G9" s="333"/>
      <c r="H9" s="333"/>
      <c r="I9" s="333"/>
      <c r="J9" s="333"/>
      <c r="K9" s="333"/>
    </row>
    <row r="10" spans="1:11" s="376" customFormat="1">
      <c r="A10" s="333"/>
      <c r="B10" s="333"/>
      <c r="C10" s="333"/>
      <c r="D10" s="333"/>
      <c r="E10" s="333"/>
      <c r="F10" s="333"/>
      <c r="G10" s="333"/>
      <c r="H10" s="333"/>
      <c r="I10" s="333"/>
      <c r="J10" s="333"/>
      <c r="K10" s="333"/>
    </row>
    <row r="11" spans="1:11" s="376" customFormat="1">
      <c r="A11" s="333"/>
      <c r="B11" s="333"/>
      <c r="C11" s="333"/>
      <c r="D11" s="333"/>
      <c r="E11" s="333"/>
      <c r="F11" s="333"/>
      <c r="G11" s="333"/>
      <c r="H11" s="333"/>
      <c r="I11" s="333"/>
      <c r="J11" s="333"/>
      <c r="K11" s="333"/>
    </row>
    <row r="12" spans="1:11" s="330" customFormat="1" ht="15.5">
      <c r="A12" s="328"/>
      <c r="B12" s="22" t="s">
        <v>334</v>
      </c>
      <c r="C12" s="328"/>
      <c r="D12" s="328"/>
      <c r="E12" s="328"/>
      <c r="F12" s="328"/>
      <c r="G12" s="328"/>
      <c r="H12" s="328"/>
      <c r="I12" s="328"/>
      <c r="J12" s="328"/>
      <c r="K12" s="328"/>
    </row>
    <row r="13" spans="1:11" s="376" customFormat="1">
      <c r="A13" s="333"/>
      <c r="B13" s="333" t="s">
        <v>317</v>
      </c>
      <c r="C13" s="333"/>
      <c r="D13" s="333"/>
      <c r="E13" s="333"/>
      <c r="F13" s="333"/>
      <c r="G13" s="333"/>
      <c r="H13" s="333"/>
      <c r="I13" s="333"/>
      <c r="J13" s="333"/>
      <c r="K13" s="333"/>
    </row>
    <row r="14" spans="1:11" s="376" customFormat="1">
      <c r="A14" s="333"/>
      <c r="B14" s="333"/>
      <c r="C14" s="333"/>
      <c r="D14" s="333"/>
      <c r="E14" s="333"/>
      <c r="F14" s="333"/>
      <c r="G14" s="333"/>
      <c r="H14" s="333"/>
      <c r="I14" s="333"/>
      <c r="J14" s="333"/>
      <c r="K14" s="333"/>
    </row>
    <row r="15" spans="1:11" s="376" customFormat="1">
      <c r="A15" s="333"/>
      <c r="B15" s="333"/>
      <c r="C15" s="333"/>
      <c r="D15" s="333"/>
      <c r="E15" s="333"/>
      <c r="F15" s="333"/>
      <c r="G15" s="333"/>
      <c r="H15" s="333"/>
      <c r="I15" s="333"/>
      <c r="J15" s="333"/>
      <c r="K15" s="333"/>
    </row>
    <row r="16" spans="1:11" s="376" customFormat="1">
      <c r="A16" s="333"/>
      <c r="B16" s="333"/>
      <c r="C16" s="333"/>
      <c r="D16" s="333"/>
      <c r="E16" s="333"/>
      <c r="F16" s="333"/>
      <c r="G16" s="333"/>
      <c r="H16" s="333"/>
      <c r="I16" s="333"/>
      <c r="J16" s="333"/>
      <c r="K16" s="333"/>
    </row>
    <row r="17" spans="1:11" s="376" customFormat="1">
      <c r="A17" s="333"/>
      <c r="B17" s="333"/>
      <c r="C17" s="333"/>
      <c r="D17" s="333"/>
      <c r="E17" s="333"/>
      <c r="F17" s="333"/>
      <c r="G17" s="333"/>
      <c r="H17" s="333"/>
      <c r="I17" s="333"/>
      <c r="J17" s="333"/>
      <c r="K17" s="333"/>
    </row>
    <row r="18" spans="1:11" s="376" customFormat="1">
      <c r="A18" s="333"/>
      <c r="B18" s="333"/>
      <c r="C18" s="333"/>
      <c r="D18" s="333"/>
      <c r="E18" s="333"/>
      <c r="F18" s="333"/>
      <c r="G18" s="333"/>
      <c r="H18" s="333"/>
      <c r="I18" s="333"/>
      <c r="J18" s="333"/>
      <c r="K18" s="333"/>
    </row>
    <row r="19" spans="1:11" s="330" customFormat="1" ht="15.75" customHeight="1">
      <c r="A19" s="328"/>
      <c r="B19" s="22" t="s">
        <v>334</v>
      </c>
      <c r="C19" s="328"/>
      <c r="D19" s="328"/>
      <c r="E19" s="328"/>
      <c r="F19" s="328"/>
      <c r="G19" s="328"/>
      <c r="H19" s="328"/>
      <c r="I19" s="328"/>
      <c r="J19" s="328"/>
      <c r="K19" s="328"/>
    </row>
    <row r="20" spans="1:11" s="376" customFormat="1">
      <c r="A20" s="333"/>
      <c r="B20" s="333" t="s">
        <v>317</v>
      </c>
      <c r="C20" s="333"/>
      <c r="D20" s="333"/>
      <c r="E20" s="333"/>
      <c r="F20" s="333"/>
      <c r="G20" s="333"/>
      <c r="H20" s="333"/>
      <c r="I20" s="333"/>
      <c r="J20" s="333"/>
      <c r="K20" s="333"/>
    </row>
    <row r="21" spans="1:11" s="376" customFormat="1">
      <c r="A21" s="333"/>
      <c r="B21" s="333"/>
      <c r="C21" s="333"/>
      <c r="D21" s="333"/>
      <c r="E21" s="333"/>
      <c r="F21" s="333"/>
      <c r="G21" s="333"/>
      <c r="H21" s="333"/>
      <c r="I21" s="333"/>
      <c r="J21" s="333"/>
      <c r="K21" s="333"/>
    </row>
    <row r="22" spans="1:11" s="376" customFormat="1">
      <c r="A22" s="333"/>
      <c r="B22" s="333"/>
      <c r="C22" s="333"/>
      <c r="D22" s="333"/>
      <c r="E22" s="333"/>
      <c r="F22" s="333"/>
      <c r="G22" s="333"/>
      <c r="H22" s="333"/>
      <c r="I22" s="333"/>
      <c r="J22" s="333"/>
      <c r="K22" s="333"/>
    </row>
    <row r="23" spans="1:11" s="376" customFormat="1">
      <c r="A23" s="333"/>
      <c r="B23" s="333"/>
      <c r="C23" s="333"/>
      <c r="D23" s="333"/>
      <c r="E23" s="333"/>
      <c r="F23" s="333"/>
      <c r="G23" s="333"/>
      <c r="H23" s="333"/>
      <c r="I23" s="333"/>
      <c r="J23" s="333"/>
      <c r="K23" s="333"/>
    </row>
    <row r="24" spans="1:11" s="376" customFormat="1">
      <c r="A24" s="333"/>
      <c r="B24" s="333"/>
      <c r="C24" s="333"/>
      <c r="D24" s="333"/>
      <c r="E24" s="333"/>
      <c r="F24" s="333"/>
      <c r="G24" s="333"/>
      <c r="H24" s="333"/>
      <c r="I24" s="333"/>
      <c r="J24" s="333"/>
      <c r="K24" s="333"/>
    </row>
    <row r="25" spans="1:11" s="376" customFormat="1">
      <c r="A25" s="333"/>
      <c r="B25" s="333"/>
      <c r="C25" s="333"/>
      <c r="D25" s="333"/>
      <c r="E25" s="333"/>
      <c r="F25" s="333"/>
      <c r="G25" s="333"/>
      <c r="H25" s="333"/>
      <c r="I25" s="333"/>
      <c r="J25" s="333"/>
      <c r="K25" s="333"/>
    </row>
    <row r="26" spans="1:11" s="330" customFormat="1" ht="15.5">
      <c r="A26" s="328"/>
      <c r="B26" s="22" t="s">
        <v>334</v>
      </c>
      <c r="C26" s="328"/>
      <c r="D26" s="328"/>
      <c r="E26" s="328"/>
      <c r="F26" s="328"/>
      <c r="G26" s="328"/>
      <c r="H26" s="328"/>
      <c r="I26" s="328"/>
      <c r="J26" s="328"/>
      <c r="K26" s="328"/>
    </row>
    <row r="27" spans="1:11" s="376" customFormat="1">
      <c r="A27" s="333"/>
      <c r="B27" s="333" t="s">
        <v>317</v>
      </c>
      <c r="C27" s="333"/>
      <c r="D27" s="333"/>
      <c r="E27" s="333"/>
      <c r="F27" s="333"/>
      <c r="G27" s="333"/>
      <c r="H27" s="333"/>
      <c r="I27" s="333"/>
      <c r="J27" s="333"/>
      <c r="K27" s="333"/>
    </row>
    <row r="28" spans="1:11" s="376" customFormat="1">
      <c r="A28" s="333"/>
      <c r="B28" s="333"/>
      <c r="C28" s="333"/>
      <c r="D28" s="333"/>
      <c r="E28" s="333"/>
      <c r="F28" s="333"/>
      <c r="G28" s="333"/>
      <c r="H28" s="333"/>
      <c r="I28" s="333"/>
      <c r="J28" s="333"/>
      <c r="K28" s="333"/>
    </row>
    <row r="29" spans="1:11" s="376" customFormat="1">
      <c r="A29" s="333"/>
      <c r="B29" s="333"/>
      <c r="C29" s="333"/>
      <c r="D29" s="333"/>
      <c r="E29" s="333"/>
      <c r="F29" s="333"/>
      <c r="G29" s="333"/>
      <c r="H29" s="333"/>
      <c r="I29" s="333"/>
      <c r="J29" s="333"/>
      <c r="K29" s="333"/>
    </row>
    <row r="30" spans="1:11" s="376" customFormat="1">
      <c r="A30" s="333"/>
      <c r="B30" s="333"/>
      <c r="C30" s="333"/>
      <c r="D30" s="333"/>
      <c r="E30" s="333"/>
      <c r="F30" s="333"/>
      <c r="G30" s="333"/>
      <c r="H30" s="333"/>
      <c r="I30" s="333"/>
      <c r="J30" s="333"/>
      <c r="K30" s="333"/>
    </row>
    <row r="31" spans="1:11" s="376" customFormat="1">
      <c r="A31" s="333"/>
      <c r="B31" s="333"/>
      <c r="C31" s="333"/>
      <c r="D31" s="333"/>
      <c r="E31" s="333"/>
      <c r="F31" s="333"/>
      <c r="G31" s="333"/>
      <c r="H31" s="333"/>
      <c r="I31" s="333"/>
      <c r="J31" s="333"/>
      <c r="K31" s="333"/>
    </row>
    <row r="32" spans="1:11" s="376" customFormat="1">
      <c r="A32" s="333"/>
      <c r="B32" s="333"/>
      <c r="C32" s="333"/>
      <c r="D32" s="333"/>
      <c r="E32" s="333"/>
      <c r="F32" s="333"/>
      <c r="G32" s="333"/>
      <c r="H32" s="333"/>
      <c r="I32" s="333"/>
      <c r="J32" s="333"/>
      <c r="K32" s="333"/>
    </row>
    <row r="33" spans="1:11">
      <c r="A33" s="338"/>
      <c r="B33" s="338"/>
      <c r="C33" s="338"/>
      <c r="D33" s="338"/>
      <c r="E33" s="338"/>
      <c r="F33" s="338"/>
      <c r="G33" s="338"/>
      <c r="H33" s="338"/>
      <c r="I33" s="338"/>
      <c r="J33" s="338"/>
      <c r="K33" s="338"/>
    </row>
    <row r="34" spans="1:11">
      <c r="A34" s="338"/>
      <c r="B34" s="338"/>
      <c r="C34" s="338"/>
      <c r="D34" s="338"/>
      <c r="E34" s="338"/>
      <c r="F34" s="338"/>
      <c r="G34" s="338"/>
      <c r="H34" s="338"/>
      <c r="I34" s="338"/>
      <c r="J34" s="338"/>
      <c r="K34" s="338"/>
    </row>
    <row r="35" spans="1:11">
      <c r="A35" s="338"/>
      <c r="B35" s="338"/>
      <c r="C35" s="338"/>
      <c r="D35" s="338"/>
      <c r="E35" s="338"/>
      <c r="F35" s="338"/>
      <c r="G35" s="338"/>
      <c r="H35" s="338"/>
      <c r="I35" s="338"/>
      <c r="J35" s="338"/>
      <c r="K35" s="338"/>
    </row>
    <row r="36" spans="1:11">
      <c r="A36" s="338"/>
      <c r="B36" s="338"/>
      <c r="C36" s="338"/>
      <c r="D36" s="338"/>
      <c r="E36" s="338"/>
      <c r="F36" s="338"/>
      <c r="G36" s="338"/>
      <c r="H36" s="338"/>
      <c r="I36" s="338"/>
      <c r="J36" s="338"/>
      <c r="K36" s="338"/>
    </row>
    <row r="37" spans="1:11">
      <c r="A37" s="338"/>
      <c r="B37" s="338"/>
      <c r="C37" s="338"/>
      <c r="D37" s="338"/>
      <c r="E37" s="338"/>
      <c r="F37" s="338"/>
      <c r="G37" s="338"/>
      <c r="H37" s="338"/>
      <c r="I37" s="338"/>
      <c r="J37" s="338"/>
      <c r="K37" s="338"/>
    </row>
    <row r="38" spans="1:11">
      <c r="A38" s="338"/>
      <c r="B38" s="338"/>
      <c r="C38" s="338"/>
      <c r="D38" s="338"/>
      <c r="E38" s="338"/>
      <c r="F38" s="338"/>
      <c r="G38" s="338"/>
      <c r="H38" s="338"/>
      <c r="I38" s="338"/>
      <c r="J38" s="338"/>
      <c r="K38" s="338"/>
    </row>
    <row r="39" spans="1:11">
      <c r="A39" s="338"/>
      <c r="B39" s="338"/>
      <c r="C39" s="338"/>
      <c r="D39" s="338"/>
      <c r="E39" s="338"/>
      <c r="F39" s="338"/>
      <c r="G39" s="338"/>
      <c r="H39" s="338"/>
      <c r="I39" s="338"/>
      <c r="J39" s="338"/>
      <c r="K39" s="338"/>
    </row>
    <row r="40" spans="1:11">
      <c r="A40" s="338"/>
      <c r="B40" s="338"/>
      <c r="C40" s="338"/>
      <c r="D40" s="338"/>
      <c r="E40" s="338"/>
      <c r="F40" s="338"/>
      <c r="G40" s="338"/>
      <c r="H40" s="338"/>
      <c r="I40" s="338"/>
      <c r="J40" s="338"/>
      <c r="K40" s="338"/>
    </row>
    <row r="41" spans="1:11">
      <c r="A41" s="338"/>
      <c r="B41" s="338"/>
      <c r="C41" s="338"/>
      <c r="D41" s="338"/>
      <c r="E41" s="338"/>
      <c r="F41" s="338"/>
      <c r="G41" s="338"/>
      <c r="H41" s="338"/>
      <c r="I41" s="338"/>
      <c r="J41" s="338"/>
      <c r="K41" s="338"/>
    </row>
    <row r="42" spans="1:11">
      <c r="A42" s="338"/>
      <c r="B42" s="338"/>
      <c r="C42" s="338"/>
      <c r="D42" s="338"/>
      <c r="E42" s="338"/>
      <c r="F42" s="338"/>
      <c r="G42" s="338"/>
      <c r="H42" s="338"/>
      <c r="I42" s="338"/>
      <c r="J42" s="338"/>
      <c r="K42" s="338"/>
    </row>
    <row r="43" spans="1:11">
      <c r="A43" s="338"/>
      <c r="B43" s="338"/>
      <c r="C43" s="338"/>
      <c r="D43" s="338"/>
      <c r="E43" s="338"/>
      <c r="F43" s="338"/>
      <c r="G43" s="338"/>
      <c r="H43" s="338"/>
      <c r="I43" s="338"/>
      <c r="J43" s="338"/>
      <c r="K43" s="338"/>
    </row>
    <row r="44" spans="1:11">
      <c r="A44" s="338"/>
      <c r="B44" s="338"/>
      <c r="C44" s="338"/>
      <c r="D44" s="338"/>
      <c r="E44" s="338"/>
      <c r="F44" s="338"/>
      <c r="G44" s="338"/>
      <c r="H44" s="338"/>
      <c r="I44" s="338"/>
      <c r="J44" s="338"/>
      <c r="K44" s="338"/>
    </row>
    <row r="45" spans="1:11" ht="15.65" customHeight="1">
      <c r="A45" s="338"/>
      <c r="B45" s="338"/>
      <c r="C45" s="338"/>
      <c r="D45" s="338"/>
      <c r="E45" s="338"/>
      <c r="F45" s="338"/>
      <c r="G45" s="338"/>
      <c r="H45" s="338"/>
      <c r="I45" s="338"/>
      <c r="J45" s="338"/>
      <c r="K45" s="338"/>
    </row>
    <row r="46" spans="1:11" ht="60" customHeight="1">
      <c r="A46" s="6"/>
      <c r="B46" s="6"/>
      <c r="C46" s="6"/>
      <c r="D46" s="6"/>
      <c r="E46" s="6"/>
      <c r="F46" s="6"/>
      <c r="G46" s="6"/>
      <c r="H46" s="6"/>
      <c r="I46" s="6"/>
      <c r="J46" s="6"/>
      <c r="K46" s="6"/>
    </row>
  </sheetData>
  <printOptions horizontalCentered="1"/>
  <pageMargins left="0.25" right="0.25" top="0.25" bottom="0.2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40"/>
  <sheetViews>
    <sheetView showWhiteSpace="0" topLeftCell="A19" zoomScaleNormal="100" zoomScaleSheetLayoutView="40" zoomScalePageLayoutView="120" workbookViewId="0">
      <selection activeCell="O14" sqref="O14"/>
    </sheetView>
  </sheetViews>
  <sheetFormatPr defaultRowHeight="14.5"/>
  <cols>
    <col min="1" max="1" width="4.54296875" customWidth="1"/>
    <col min="2" max="2" width="5.453125" customWidth="1"/>
    <col min="3" max="4" width="8" customWidth="1"/>
    <col min="5" max="5" width="7.453125" customWidth="1"/>
    <col min="6" max="6" width="6.453125" customWidth="1"/>
    <col min="8" max="11" width="4.81640625" customWidth="1"/>
    <col min="12" max="12" width="7.453125" customWidth="1"/>
    <col min="13" max="13" width="6.1796875" customWidth="1"/>
    <col min="14" max="14" width="12.81640625" customWidth="1"/>
    <col min="15" max="15" width="6.7265625" customWidth="1"/>
    <col min="16" max="18" width="10.81640625" customWidth="1"/>
  </cols>
  <sheetData>
    <row r="1" spans="1:15" ht="60" customHeight="1">
      <c r="A1" s="1"/>
      <c r="B1" s="15" t="s">
        <v>300</v>
      </c>
      <c r="C1" s="15"/>
      <c r="D1" s="15"/>
      <c r="E1" s="15"/>
      <c r="F1" s="15">
        <f>'Service Center Questionnaire'!C7</f>
        <v>0</v>
      </c>
      <c r="G1" s="15"/>
      <c r="H1" s="15"/>
      <c r="I1" s="15"/>
      <c r="J1" s="15"/>
      <c r="K1" s="15"/>
      <c r="L1" s="15"/>
      <c r="M1" s="15"/>
      <c r="N1" s="15"/>
      <c r="O1" s="15"/>
    </row>
    <row r="2" spans="1:15">
      <c r="A2" s="5"/>
      <c r="B2" s="5"/>
      <c r="C2" s="5"/>
      <c r="D2" s="5"/>
      <c r="E2" s="5"/>
      <c r="F2" s="5"/>
      <c r="G2" s="5"/>
      <c r="H2" s="5"/>
      <c r="I2" s="5"/>
      <c r="J2" s="5"/>
      <c r="K2" s="5"/>
      <c r="L2" s="5"/>
      <c r="M2" s="5"/>
      <c r="N2" s="5"/>
      <c r="O2" s="5"/>
    </row>
    <row r="3" spans="1:15" ht="17.5">
      <c r="A3" s="5"/>
      <c r="B3" s="431" t="s">
        <v>202</v>
      </c>
      <c r="C3" s="432"/>
      <c r="D3" s="432"/>
      <c r="E3" s="432"/>
      <c r="F3" s="432"/>
      <c r="G3" s="432"/>
      <c r="H3" s="432"/>
      <c r="I3" s="432"/>
      <c r="J3" s="433"/>
      <c r="K3" s="433"/>
      <c r="L3" s="433"/>
      <c r="M3" s="433"/>
      <c r="N3" s="338"/>
      <c r="O3" s="5"/>
    </row>
    <row r="4" spans="1:15" ht="15.5">
      <c r="A4" s="5"/>
      <c r="B4" s="431" t="s">
        <v>203</v>
      </c>
      <c r="C4" s="434"/>
      <c r="D4" s="434"/>
      <c r="E4" s="434"/>
      <c r="F4" s="434"/>
      <c r="G4" s="434"/>
      <c r="H4" s="434"/>
      <c r="I4" s="434"/>
      <c r="J4" s="338"/>
      <c r="K4" s="338"/>
      <c r="L4" s="338"/>
      <c r="M4" s="338"/>
      <c r="N4" s="338"/>
      <c r="O4" s="5"/>
    </row>
    <row r="5" spans="1:15">
      <c r="A5" s="5"/>
      <c r="B5" s="327" t="s">
        <v>111</v>
      </c>
      <c r="C5" s="5"/>
      <c r="D5" s="5"/>
      <c r="E5" s="5"/>
      <c r="F5" s="5"/>
      <c r="G5" s="5"/>
      <c r="H5" s="5"/>
      <c r="I5" s="5"/>
      <c r="J5" s="5"/>
      <c r="K5" s="5"/>
      <c r="L5" s="5"/>
      <c r="M5" s="5"/>
      <c r="N5" s="5"/>
      <c r="O5" s="5"/>
    </row>
    <row r="6" spans="1:15">
      <c r="A6" s="5"/>
      <c r="B6" s="5"/>
      <c r="C6" s="5"/>
      <c r="D6" s="5"/>
      <c r="E6" s="5"/>
      <c r="F6" s="5"/>
      <c r="G6" s="5"/>
      <c r="H6" s="5"/>
      <c r="I6" s="5"/>
      <c r="J6" s="5"/>
      <c r="K6" s="5"/>
      <c r="L6" s="5"/>
      <c r="M6" s="5"/>
      <c r="N6" s="5"/>
      <c r="O6" s="5"/>
    </row>
    <row r="7" spans="1:15" s="26" customFormat="1" ht="15.5">
      <c r="A7" s="155"/>
      <c r="B7" s="22" t="s">
        <v>104</v>
      </c>
      <c r="C7" s="154"/>
      <c r="D7" s="160"/>
      <c r="E7" s="160"/>
      <c r="F7" s="160"/>
      <c r="G7" s="160"/>
      <c r="H7" s="160"/>
      <c r="I7" s="160"/>
      <c r="J7" s="160"/>
      <c r="K7" s="160"/>
      <c r="L7" s="155"/>
      <c r="M7" s="155"/>
      <c r="N7" s="155"/>
      <c r="O7" s="155"/>
    </row>
    <row r="8" spans="1:15" ht="23.5">
      <c r="A8" s="5"/>
      <c r="B8" s="420"/>
      <c r="C8" s="421"/>
      <c r="D8" s="422"/>
      <c r="E8" s="422"/>
      <c r="F8" s="422"/>
      <c r="G8" s="423"/>
      <c r="H8" s="424"/>
      <c r="I8" s="425"/>
      <c r="J8" s="426"/>
      <c r="K8" s="426"/>
      <c r="L8" s="426"/>
      <c r="M8" s="338"/>
      <c r="N8" s="424"/>
      <c r="O8" s="5"/>
    </row>
    <row r="9" spans="1:15">
      <c r="A9" s="5"/>
      <c r="B9" s="427" t="s">
        <v>101</v>
      </c>
      <c r="C9" s="428"/>
      <c r="D9" s="429"/>
      <c r="E9" s="429"/>
      <c r="F9" s="429"/>
      <c r="G9" s="429"/>
      <c r="H9" s="427" t="s">
        <v>103</v>
      </c>
      <c r="I9" s="428"/>
      <c r="J9" s="429"/>
      <c r="K9" s="429"/>
      <c r="L9" s="429"/>
      <c r="M9" s="338"/>
      <c r="N9" s="427" t="s">
        <v>13</v>
      </c>
      <c r="O9" s="5"/>
    </row>
    <row r="10" spans="1:15">
      <c r="A10" s="5"/>
      <c r="B10" s="430"/>
      <c r="C10" s="429"/>
      <c r="D10" s="429"/>
      <c r="E10" s="429"/>
      <c r="F10" s="429"/>
      <c r="G10" s="429"/>
      <c r="H10" s="429"/>
      <c r="I10" s="430"/>
      <c r="J10" s="429"/>
      <c r="K10" s="429"/>
      <c r="L10" s="429"/>
      <c r="M10" s="429"/>
      <c r="N10" s="338"/>
      <c r="O10" s="5"/>
    </row>
    <row r="11" spans="1:15" s="26" customFormat="1" ht="15.5">
      <c r="A11" s="155"/>
      <c r="B11" s="22" t="s">
        <v>102</v>
      </c>
      <c r="C11" s="154"/>
      <c r="D11" s="160"/>
      <c r="E11" s="160"/>
      <c r="F11" s="160"/>
      <c r="G11" s="160"/>
      <c r="H11" s="160"/>
      <c r="I11" s="160"/>
      <c r="J11" s="160"/>
      <c r="K11" s="160"/>
      <c r="L11" s="155"/>
      <c r="M11" s="155"/>
      <c r="N11" s="155"/>
      <c r="O11" s="155"/>
    </row>
    <row r="12" spans="1:15" ht="23.5">
      <c r="A12" s="157"/>
      <c r="B12" s="420"/>
      <c r="C12" s="421"/>
      <c r="D12" s="422"/>
      <c r="E12" s="422"/>
      <c r="F12" s="422"/>
      <c r="G12" s="423"/>
      <c r="H12" s="424"/>
      <c r="I12" s="425"/>
      <c r="J12" s="426"/>
      <c r="K12" s="426"/>
      <c r="L12" s="426"/>
      <c r="M12" s="338"/>
      <c r="N12" s="424"/>
      <c r="O12" s="5"/>
    </row>
    <row r="13" spans="1:15">
      <c r="A13" s="157"/>
      <c r="B13" s="427" t="s">
        <v>101</v>
      </c>
      <c r="C13" s="428"/>
      <c r="D13" s="429"/>
      <c r="E13" s="429"/>
      <c r="F13" s="429"/>
      <c r="G13" s="429"/>
      <c r="H13" s="427" t="s">
        <v>103</v>
      </c>
      <c r="I13" s="428"/>
      <c r="J13" s="429"/>
      <c r="K13" s="429"/>
      <c r="L13" s="429"/>
      <c r="M13" s="338"/>
      <c r="N13" s="427" t="s">
        <v>13</v>
      </c>
      <c r="O13" s="5"/>
    </row>
    <row r="14" spans="1:15">
      <c r="A14" s="5"/>
      <c r="B14" s="430"/>
      <c r="C14" s="429"/>
      <c r="D14" s="429"/>
      <c r="E14" s="429"/>
      <c r="F14" s="429"/>
      <c r="G14" s="429"/>
      <c r="H14" s="429"/>
      <c r="I14" s="429"/>
      <c r="J14" s="429"/>
      <c r="K14" s="429"/>
      <c r="L14" s="338"/>
      <c r="M14" s="338"/>
      <c r="N14" s="338"/>
      <c r="O14" s="5"/>
    </row>
    <row r="15" spans="1:15" s="26" customFormat="1" ht="15.5">
      <c r="A15" s="155"/>
      <c r="B15" s="22" t="s">
        <v>105</v>
      </c>
      <c r="C15" s="154"/>
      <c r="D15" s="160"/>
      <c r="E15" s="160"/>
      <c r="F15" s="160"/>
      <c r="G15" s="160"/>
      <c r="H15" s="160"/>
      <c r="I15" s="160"/>
      <c r="J15" s="160"/>
      <c r="K15" s="160"/>
      <c r="L15" s="155"/>
      <c r="M15" s="155"/>
      <c r="N15" s="155"/>
      <c r="O15" s="155"/>
    </row>
    <row r="16" spans="1:15" ht="23.5">
      <c r="A16" s="5"/>
      <c r="B16" s="420"/>
      <c r="C16" s="421"/>
      <c r="D16" s="422"/>
      <c r="E16" s="422"/>
      <c r="F16" s="422"/>
      <c r="G16" s="423"/>
      <c r="H16" s="424"/>
      <c r="I16" s="425"/>
      <c r="J16" s="426"/>
      <c r="K16" s="426"/>
      <c r="L16" s="426"/>
      <c r="M16" s="338"/>
      <c r="N16" s="424"/>
      <c r="O16" s="5"/>
    </row>
    <row r="17" spans="1:15">
      <c r="A17" s="5"/>
      <c r="B17" s="427" t="s">
        <v>101</v>
      </c>
      <c r="C17" s="428"/>
      <c r="D17" s="429"/>
      <c r="E17" s="429"/>
      <c r="F17" s="429"/>
      <c r="G17" s="429"/>
      <c r="H17" s="427" t="s">
        <v>103</v>
      </c>
      <c r="I17" s="428"/>
      <c r="J17" s="429"/>
      <c r="K17" s="429"/>
      <c r="L17" s="429"/>
      <c r="M17" s="338"/>
      <c r="N17" s="427" t="s">
        <v>13</v>
      </c>
      <c r="O17" s="5"/>
    </row>
    <row r="18" spans="1:15">
      <c r="A18" s="5"/>
      <c r="B18" s="362"/>
      <c r="C18" s="363"/>
      <c r="D18" s="8"/>
      <c r="E18" s="8"/>
      <c r="F18" s="8"/>
      <c r="G18" s="8"/>
      <c r="H18" s="8"/>
      <c r="I18" s="8"/>
      <c r="J18" s="8"/>
      <c r="K18" s="8"/>
      <c r="L18" s="5"/>
      <c r="M18" s="5"/>
      <c r="N18" s="5"/>
      <c r="O18" s="5"/>
    </row>
    <row r="19" spans="1:15" s="26" customFormat="1" ht="15.5">
      <c r="A19" s="155"/>
      <c r="B19" s="22" t="s">
        <v>106</v>
      </c>
      <c r="C19" s="154"/>
      <c r="D19" s="160"/>
      <c r="E19" s="160"/>
      <c r="F19" s="160"/>
      <c r="G19" s="160"/>
      <c r="H19" s="160"/>
      <c r="I19" s="160"/>
      <c r="J19" s="160"/>
      <c r="K19" s="160"/>
      <c r="L19" s="155"/>
      <c r="M19" s="155"/>
      <c r="N19" s="155"/>
      <c r="O19" s="155"/>
    </row>
    <row r="20" spans="1:15" ht="23.5">
      <c r="A20" s="5"/>
      <c r="B20" s="420"/>
      <c r="C20" s="421"/>
      <c r="D20" s="422"/>
      <c r="E20" s="422"/>
      <c r="F20" s="422"/>
      <c r="G20" s="423"/>
      <c r="H20" s="424"/>
      <c r="I20" s="425"/>
      <c r="J20" s="426"/>
      <c r="K20" s="426"/>
      <c r="L20" s="426"/>
      <c r="M20" s="338"/>
      <c r="N20" s="424"/>
      <c r="O20" s="5"/>
    </row>
    <row r="21" spans="1:15">
      <c r="A21" s="5"/>
      <c r="B21" s="427" t="s">
        <v>101</v>
      </c>
      <c r="C21" s="428"/>
      <c r="D21" s="429"/>
      <c r="E21" s="429"/>
      <c r="F21" s="429"/>
      <c r="G21" s="429"/>
      <c r="H21" s="427" t="s">
        <v>103</v>
      </c>
      <c r="I21" s="428"/>
      <c r="J21" s="429"/>
      <c r="K21" s="429"/>
      <c r="L21" s="429"/>
      <c r="M21" s="338"/>
      <c r="N21" s="427" t="s">
        <v>13</v>
      </c>
      <c r="O21" s="5"/>
    </row>
    <row r="22" spans="1:15">
      <c r="A22" s="5"/>
      <c r="B22" s="5"/>
      <c r="C22" s="5"/>
      <c r="D22" s="5"/>
      <c r="E22" s="5"/>
      <c r="F22" s="5"/>
      <c r="G22" s="5"/>
      <c r="H22" s="5"/>
      <c r="I22" s="5"/>
      <c r="J22" s="5"/>
      <c r="K22" s="5"/>
      <c r="L22" s="5"/>
      <c r="M22" s="5"/>
      <c r="N22" s="5"/>
      <c r="O22" s="5"/>
    </row>
    <row r="23" spans="1:15" s="26" customFormat="1" ht="15.5">
      <c r="A23" s="155"/>
      <c r="B23" s="22" t="s">
        <v>107</v>
      </c>
      <c r="C23" s="154"/>
      <c r="D23" s="160"/>
      <c r="E23" s="160"/>
      <c r="F23" s="160"/>
      <c r="G23" s="160"/>
      <c r="H23" s="160"/>
      <c r="I23" s="160"/>
      <c r="J23" s="160"/>
      <c r="K23" s="160"/>
      <c r="L23" s="155"/>
      <c r="M23" s="155"/>
      <c r="N23" s="155"/>
      <c r="O23" s="155"/>
    </row>
    <row r="24" spans="1:15" ht="23.5">
      <c r="A24" s="5"/>
      <c r="B24" s="420"/>
      <c r="C24" s="421"/>
      <c r="D24" s="422"/>
      <c r="E24" s="422"/>
      <c r="F24" s="422"/>
      <c r="G24" s="423"/>
      <c r="H24" s="424"/>
      <c r="I24" s="425"/>
      <c r="J24" s="426"/>
      <c r="K24" s="426"/>
      <c r="L24" s="426"/>
      <c r="M24" s="338"/>
      <c r="N24" s="424"/>
      <c r="O24" s="5"/>
    </row>
    <row r="25" spans="1:15">
      <c r="A25" s="5"/>
      <c r="B25" s="427" t="s">
        <v>101</v>
      </c>
      <c r="C25" s="428"/>
      <c r="D25" s="429"/>
      <c r="E25" s="429"/>
      <c r="F25" s="429"/>
      <c r="G25" s="429"/>
      <c r="H25" s="427" t="s">
        <v>103</v>
      </c>
      <c r="I25" s="428"/>
      <c r="J25" s="429"/>
      <c r="K25" s="429"/>
      <c r="L25" s="429"/>
      <c r="M25" s="338"/>
      <c r="N25" s="427" t="s">
        <v>13</v>
      </c>
      <c r="O25" s="5"/>
    </row>
    <row r="26" spans="1:15">
      <c r="A26" s="5"/>
      <c r="B26" s="338"/>
      <c r="C26" s="338"/>
      <c r="D26" s="338"/>
      <c r="E26" s="338"/>
      <c r="F26" s="338"/>
      <c r="G26" s="338"/>
      <c r="H26" s="338"/>
      <c r="I26" s="338"/>
      <c r="J26" s="338"/>
      <c r="K26" s="338"/>
      <c r="L26" s="338"/>
      <c r="M26" s="338"/>
      <c r="N26" s="338"/>
      <c r="O26" s="5"/>
    </row>
    <row r="27" spans="1:15" s="26" customFormat="1" ht="15.5">
      <c r="A27" s="155"/>
      <c r="B27" s="22" t="s">
        <v>108</v>
      </c>
      <c r="C27" s="154"/>
      <c r="D27" s="160"/>
      <c r="E27" s="160"/>
      <c r="F27" s="160"/>
      <c r="G27" s="160"/>
      <c r="H27" s="160"/>
      <c r="I27" s="160"/>
      <c r="J27" s="160"/>
      <c r="K27" s="160"/>
      <c r="L27" s="155"/>
      <c r="M27" s="155"/>
      <c r="N27" s="155"/>
      <c r="O27" s="155"/>
    </row>
    <row r="28" spans="1:15" ht="23.5">
      <c r="A28" s="5"/>
      <c r="B28" s="420"/>
      <c r="C28" s="421"/>
      <c r="D28" s="422"/>
      <c r="E28" s="422"/>
      <c r="F28" s="422"/>
      <c r="G28" s="423"/>
      <c r="H28" s="424"/>
      <c r="I28" s="425"/>
      <c r="J28" s="426"/>
      <c r="K28" s="426"/>
      <c r="L28" s="426"/>
      <c r="M28" s="338"/>
      <c r="N28" s="424"/>
      <c r="O28" s="5"/>
    </row>
    <row r="29" spans="1:15">
      <c r="A29" s="5"/>
      <c r="B29" s="427" t="s">
        <v>101</v>
      </c>
      <c r="C29" s="428"/>
      <c r="D29" s="429"/>
      <c r="E29" s="429"/>
      <c r="F29" s="429"/>
      <c r="G29" s="429"/>
      <c r="H29" s="427" t="s">
        <v>103</v>
      </c>
      <c r="I29" s="428"/>
      <c r="J29" s="429"/>
      <c r="K29" s="429"/>
      <c r="L29" s="429"/>
      <c r="M29" s="338"/>
      <c r="N29" s="427" t="s">
        <v>13</v>
      </c>
      <c r="O29" s="5"/>
    </row>
    <row r="30" spans="1:15">
      <c r="A30" s="5"/>
      <c r="B30" s="5"/>
      <c r="C30" s="5"/>
      <c r="D30" s="5"/>
      <c r="E30" s="5"/>
      <c r="F30" s="5"/>
      <c r="G30" s="5"/>
      <c r="H30" s="5"/>
      <c r="I30" s="5"/>
      <c r="J30" s="5"/>
      <c r="K30" s="5"/>
      <c r="L30" s="5"/>
      <c r="M30" s="5"/>
      <c r="N30" s="5"/>
      <c r="O30" s="5"/>
    </row>
    <row r="31" spans="1:15" s="26" customFormat="1" ht="15.5">
      <c r="A31" s="155"/>
      <c r="B31" s="22" t="s">
        <v>109</v>
      </c>
      <c r="C31" s="154"/>
      <c r="D31" s="160"/>
      <c r="E31" s="160"/>
      <c r="F31" s="160"/>
      <c r="G31" s="160"/>
      <c r="H31" s="160"/>
      <c r="I31" s="160"/>
      <c r="J31" s="160"/>
      <c r="K31" s="160"/>
      <c r="L31" s="155"/>
      <c r="M31" s="155"/>
      <c r="N31" s="155"/>
      <c r="O31" s="155"/>
    </row>
    <row r="32" spans="1:15" ht="23.5">
      <c r="A32" s="5"/>
      <c r="B32" s="420"/>
      <c r="C32" s="421"/>
      <c r="D32" s="422"/>
      <c r="E32" s="422"/>
      <c r="F32" s="422"/>
      <c r="G32" s="423"/>
      <c r="H32" s="424"/>
      <c r="I32" s="425"/>
      <c r="J32" s="426"/>
      <c r="K32" s="426"/>
      <c r="L32" s="426"/>
      <c r="M32" s="338"/>
      <c r="N32" s="424"/>
      <c r="O32" s="5"/>
    </row>
    <row r="33" spans="1:15">
      <c r="A33" s="5"/>
      <c r="B33" s="427" t="s">
        <v>101</v>
      </c>
      <c r="C33" s="428"/>
      <c r="D33" s="429"/>
      <c r="E33" s="429"/>
      <c r="F33" s="429"/>
      <c r="G33" s="429"/>
      <c r="H33" s="427" t="s">
        <v>103</v>
      </c>
      <c r="I33" s="428"/>
      <c r="J33" s="429"/>
      <c r="K33" s="429"/>
      <c r="L33" s="429"/>
      <c r="M33" s="338"/>
      <c r="N33" s="427" t="s">
        <v>13</v>
      </c>
      <c r="O33" s="157"/>
    </row>
    <row r="34" spans="1:15">
      <c r="A34" s="5"/>
      <c r="B34" s="157"/>
      <c r="C34" s="157"/>
      <c r="D34" s="157"/>
      <c r="E34" s="157"/>
      <c r="F34" s="157"/>
      <c r="G34" s="157"/>
      <c r="H34" s="157"/>
      <c r="I34" s="157"/>
      <c r="J34" s="157"/>
      <c r="K34" s="157"/>
      <c r="L34" s="157"/>
      <c r="M34" s="157"/>
      <c r="N34" s="157"/>
      <c r="O34" s="5"/>
    </row>
    <row r="35" spans="1:15" s="26" customFormat="1" ht="15.5">
      <c r="A35" s="155"/>
      <c r="B35" s="368" t="s">
        <v>110</v>
      </c>
      <c r="C35" s="364"/>
      <c r="D35" s="365"/>
      <c r="E35" s="365"/>
      <c r="F35" s="365"/>
      <c r="G35" s="365"/>
      <c r="H35" s="365"/>
      <c r="I35" s="365"/>
      <c r="J35" s="365"/>
      <c r="K35" s="365"/>
      <c r="L35" s="366"/>
      <c r="M35" s="366"/>
      <c r="N35" s="367"/>
      <c r="O35" s="155"/>
    </row>
    <row r="36" spans="1:15" ht="23.5">
      <c r="A36" s="5"/>
      <c r="B36" s="478"/>
      <c r="C36" s="161"/>
      <c r="D36" s="162"/>
      <c r="E36" s="162"/>
      <c r="F36" s="162"/>
      <c r="G36" s="163"/>
      <c r="H36" s="164"/>
      <c r="I36" s="165"/>
      <c r="J36" s="166"/>
      <c r="K36" s="166"/>
      <c r="L36" s="166"/>
      <c r="M36" s="167"/>
      <c r="N36" s="168"/>
      <c r="O36" s="5"/>
    </row>
    <row r="37" spans="1:15">
      <c r="A37" s="5"/>
      <c r="B37" s="414" t="s">
        <v>101</v>
      </c>
      <c r="C37" s="415"/>
      <c r="D37" s="416"/>
      <c r="E37" s="416"/>
      <c r="F37" s="416"/>
      <c r="G37" s="416"/>
      <c r="H37" s="417" t="s">
        <v>103</v>
      </c>
      <c r="I37" s="415"/>
      <c r="J37" s="416"/>
      <c r="K37" s="416"/>
      <c r="L37" s="416"/>
      <c r="M37" s="418"/>
      <c r="N37" s="419" t="s">
        <v>13</v>
      </c>
      <c r="O37" s="5"/>
    </row>
    <row r="38" spans="1:15">
      <c r="A38" s="5"/>
      <c r="B38" s="5"/>
      <c r="C38" s="5"/>
      <c r="D38" s="5"/>
      <c r="E38" s="5"/>
      <c r="F38" s="5"/>
      <c r="G38" s="5"/>
      <c r="H38" s="5"/>
      <c r="I38" s="5"/>
      <c r="J38" s="5"/>
      <c r="K38" s="5"/>
      <c r="L38" s="5"/>
      <c r="M38" s="5"/>
      <c r="N38" s="5"/>
      <c r="O38" s="5"/>
    </row>
    <row r="39" spans="1:15">
      <c r="A39" s="5"/>
      <c r="B39" s="5"/>
      <c r="C39" s="5"/>
      <c r="D39" s="5"/>
      <c r="E39" s="5"/>
      <c r="F39" s="5"/>
      <c r="G39" s="5"/>
      <c r="H39" s="5"/>
      <c r="I39" s="5"/>
      <c r="J39" s="5"/>
      <c r="K39" s="5"/>
      <c r="L39" s="5"/>
      <c r="M39" s="5"/>
      <c r="N39" s="5"/>
      <c r="O39" s="5"/>
    </row>
    <row r="40" spans="1:15" ht="60" customHeight="1">
      <c r="A40" s="7"/>
      <c r="B40" s="7"/>
      <c r="C40" s="7"/>
      <c r="D40" s="7"/>
      <c r="E40" s="7"/>
      <c r="F40" s="7"/>
      <c r="G40" s="7"/>
      <c r="H40" s="7"/>
      <c r="I40" s="7"/>
      <c r="J40" s="7"/>
      <c r="K40" s="7"/>
      <c r="L40" s="7"/>
      <c r="M40" s="6"/>
      <c r="N40" s="6"/>
      <c r="O40" s="6"/>
    </row>
  </sheetData>
  <hyperlinks>
    <hyperlink ref="B5" r:id="rId1" xr:uid="{00000000-0004-0000-0700-000000000000}"/>
  </hyperlinks>
  <printOptions horizontalCentered="1"/>
  <pageMargins left="0.25" right="0.25" top="0.25" bottom="0.25" header="0" footer="0"/>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25"/>
  <sheetViews>
    <sheetView showWhiteSpace="0" zoomScaleNormal="100" zoomScalePageLayoutView="90" workbookViewId="0">
      <selection activeCell="O14" sqref="O14"/>
    </sheetView>
  </sheetViews>
  <sheetFormatPr defaultColWidth="9.1796875" defaultRowHeight="14.5"/>
  <cols>
    <col min="1" max="1" width="4" customWidth="1"/>
    <col min="2" max="2" width="4.7265625" customWidth="1"/>
    <col min="3" max="3" width="23.1796875" customWidth="1"/>
    <col min="4" max="4" width="12.7265625" customWidth="1"/>
    <col min="5" max="5" width="12.54296875" customWidth="1"/>
    <col min="6" max="8" width="13.54296875" customWidth="1"/>
    <col min="9" max="9" width="4" customWidth="1"/>
  </cols>
  <sheetData>
    <row r="1" spans="1:9" ht="62.5" customHeight="1">
      <c r="A1" s="14"/>
      <c r="B1" s="15" t="s">
        <v>55</v>
      </c>
      <c r="C1" s="14"/>
      <c r="D1" s="4"/>
      <c r="E1" s="4"/>
      <c r="F1" s="4"/>
      <c r="G1" s="4"/>
      <c r="H1" s="4"/>
      <c r="I1" s="4"/>
    </row>
    <row r="2" spans="1:9">
      <c r="A2" s="5"/>
      <c r="B2" s="5"/>
      <c r="C2" s="5"/>
      <c r="D2" s="5"/>
      <c r="E2" s="5"/>
      <c r="F2" s="5"/>
      <c r="G2" s="5"/>
      <c r="H2" s="5"/>
      <c r="I2" s="5"/>
    </row>
    <row r="3" spans="1:9">
      <c r="A3" s="5"/>
      <c r="B3" s="5"/>
      <c r="C3" s="5"/>
      <c r="D3" s="5"/>
      <c r="E3" s="5"/>
      <c r="F3" s="5"/>
      <c r="G3" s="5"/>
      <c r="H3" s="5"/>
      <c r="I3" s="5"/>
    </row>
    <row r="4" spans="1:9" ht="15.5">
      <c r="A4" s="5"/>
      <c r="B4" s="50" t="s">
        <v>181</v>
      </c>
      <c r="C4" s="5"/>
      <c r="D4" s="5"/>
      <c r="E4" s="5"/>
      <c r="F4" s="5"/>
      <c r="G4" s="5"/>
      <c r="H4" s="5"/>
      <c r="I4" s="5"/>
    </row>
    <row r="5" spans="1:9" ht="15.5">
      <c r="A5" s="5"/>
      <c r="B5" s="50"/>
      <c r="C5" s="5"/>
      <c r="D5" s="5"/>
      <c r="E5" s="5"/>
      <c r="F5" s="5"/>
      <c r="G5" s="5"/>
      <c r="H5" s="5"/>
      <c r="I5" s="5"/>
    </row>
    <row r="6" spans="1:9" ht="46">
      <c r="A6" s="5"/>
      <c r="B6" s="491" t="s">
        <v>182</v>
      </c>
      <c r="C6" s="491"/>
      <c r="D6" s="411" t="s">
        <v>27</v>
      </c>
      <c r="E6" s="411" t="s">
        <v>314</v>
      </c>
      <c r="F6" s="411" t="s">
        <v>386</v>
      </c>
      <c r="G6" s="411" t="s">
        <v>387</v>
      </c>
      <c r="H6" s="411" t="s">
        <v>315</v>
      </c>
      <c r="I6" s="5"/>
    </row>
    <row r="7" spans="1:9" ht="25.5" customHeight="1">
      <c r="A7" s="5"/>
      <c r="B7" s="492" t="str">
        <f>'Detailed Calculation '!H3</f>
        <v>Service 1</v>
      </c>
      <c r="C7" s="492"/>
      <c r="D7" s="412">
        <f>'Detailed Calculation '!H4</f>
        <v>0</v>
      </c>
      <c r="E7" s="413" t="e">
        <f>'Detailed Calculation '!H75</f>
        <v>#DIV/0!</v>
      </c>
      <c r="F7" s="413" t="e">
        <f>'Detailed Calculation '!H79</f>
        <v>#DIV/0!</v>
      </c>
      <c r="G7" s="413">
        <f>'Detailed Calculation '!H94</f>
        <v>0</v>
      </c>
      <c r="H7" s="413">
        <f>'Detailed Calculation '!H98</f>
        <v>0</v>
      </c>
      <c r="I7" s="5"/>
    </row>
    <row r="8" spans="1:9" ht="25.5" customHeight="1">
      <c r="A8" s="5"/>
      <c r="B8" s="492" t="str">
        <f>'Detailed Calculation '!J3</f>
        <v>Service 2</v>
      </c>
      <c r="C8" s="492"/>
      <c r="D8" s="412">
        <f>'Detailed Calculation '!J4</f>
        <v>0</v>
      </c>
      <c r="E8" s="413" t="e">
        <f>'Detailed Calculation '!J75</f>
        <v>#DIV/0!</v>
      </c>
      <c r="F8" s="413" t="e">
        <f>'Detailed Calculation '!J79</f>
        <v>#DIV/0!</v>
      </c>
      <c r="G8" s="413">
        <f>'Detailed Calculation '!J94</f>
        <v>0</v>
      </c>
      <c r="H8" s="413">
        <f>'Detailed Calculation '!J98</f>
        <v>0</v>
      </c>
      <c r="I8" s="5"/>
    </row>
    <row r="9" spans="1:9" ht="25.5" customHeight="1">
      <c r="A9" s="5"/>
      <c r="B9" s="492" t="str">
        <f>'Detailed Calculation '!L3</f>
        <v>Service 3</v>
      </c>
      <c r="C9" s="492"/>
      <c r="D9" s="412">
        <f>'Detailed Calculation '!L4</f>
        <v>0</v>
      </c>
      <c r="E9" s="413" t="e">
        <f>'Detailed Calculation '!L75</f>
        <v>#DIV/0!</v>
      </c>
      <c r="F9" s="413" t="e">
        <f>'Detailed Calculation '!L79</f>
        <v>#DIV/0!</v>
      </c>
      <c r="G9" s="413">
        <f>'Detailed Calculation '!L94</f>
        <v>0</v>
      </c>
      <c r="H9" s="413">
        <f>'Detailed Calculation '!L98</f>
        <v>0</v>
      </c>
      <c r="I9" s="5"/>
    </row>
    <row r="10" spans="1:9" ht="25.5" customHeight="1">
      <c r="A10" s="5"/>
      <c r="B10" s="492" t="str">
        <f>'Detailed Calculation '!N3</f>
        <v>Service 4</v>
      </c>
      <c r="C10" s="492"/>
      <c r="D10" s="412">
        <f>'Detailed Calculation '!N4</f>
        <v>0</v>
      </c>
      <c r="E10" s="413" t="e">
        <f>'Detailed Calculation '!N75</f>
        <v>#DIV/0!</v>
      </c>
      <c r="F10" s="413" t="e">
        <f>'Detailed Calculation '!N79</f>
        <v>#DIV/0!</v>
      </c>
      <c r="G10" s="413">
        <f>'Detailed Calculation '!N94</f>
        <v>0</v>
      </c>
      <c r="H10" s="413">
        <f>'Detailed Calculation '!N98</f>
        <v>0</v>
      </c>
      <c r="I10" s="5"/>
    </row>
    <row r="11" spans="1:9" ht="25.5" customHeight="1">
      <c r="A11" s="5"/>
      <c r="B11" s="492"/>
      <c r="C11" s="492"/>
      <c r="D11" s="412"/>
      <c r="E11" s="413"/>
      <c r="F11" s="413"/>
      <c r="G11" s="413"/>
      <c r="H11" s="413"/>
      <c r="I11" s="5"/>
    </row>
    <row r="12" spans="1:9" ht="25.5" customHeight="1">
      <c r="A12" s="5"/>
      <c r="B12" s="492"/>
      <c r="C12" s="492"/>
      <c r="D12" s="412"/>
      <c r="E12" s="413"/>
      <c r="F12" s="413"/>
      <c r="G12" s="413"/>
      <c r="H12" s="413"/>
      <c r="I12" s="5"/>
    </row>
    <row r="13" spans="1:9">
      <c r="A13" s="5"/>
      <c r="B13" s="5"/>
      <c r="C13" s="5"/>
      <c r="D13" s="5"/>
      <c r="E13" s="5"/>
      <c r="F13" s="5"/>
      <c r="G13" s="5"/>
      <c r="H13" s="5"/>
      <c r="I13" s="5"/>
    </row>
    <row r="14" spans="1:9">
      <c r="A14" s="5"/>
      <c r="B14" s="5"/>
      <c r="C14" s="5"/>
      <c r="D14" s="5"/>
      <c r="E14" s="5"/>
      <c r="F14" s="5"/>
      <c r="G14" s="5"/>
      <c r="H14" s="5"/>
      <c r="I14" s="5"/>
    </row>
    <row r="15" spans="1:9" s="51" customFormat="1" ht="15.5">
      <c r="A15" s="52"/>
      <c r="B15" s="50" t="s">
        <v>180</v>
      </c>
      <c r="C15" s="50"/>
      <c r="D15" s="5"/>
      <c r="E15" s="5"/>
      <c r="F15" s="5"/>
      <c r="G15" s="5"/>
      <c r="H15" s="5"/>
      <c r="I15" s="5"/>
    </row>
    <row r="16" spans="1:9" s="51" customFormat="1" ht="87" customHeight="1">
      <c r="A16" s="52"/>
      <c r="B16" s="50">
        <v>1</v>
      </c>
      <c r="C16" s="489" t="s">
        <v>312</v>
      </c>
      <c r="D16" s="489"/>
      <c r="E16" s="489"/>
      <c r="F16" s="489"/>
      <c r="G16" s="489"/>
      <c r="H16" s="53"/>
      <c r="I16" s="5"/>
    </row>
    <row r="17" spans="1:9" ht="71.5" customHeight="1">
      <c r="A17" s="5"/>
      <c r="B17" s="50">
        <v>2</v>
      </c>
      <c r="C17" s="490" t="s">
        <v>379</v>
      </c>
      <c r="D17" s="490"/>
      <c r="E17" s="490"/>
      <c r="F17" s="490"/>
      <c r="G17" s="490"/>
      <c r="H17" s="54"/>
      <c r="I17" s="5"/>
    </row>
    <row r="18" spans="1:9" ht="93" customHeight="1">
      <c r="A18" s="5"/>
      <c r="B18" s="50">
        <v>3</v>
      </c>
      <c r="C18" s="490" t="s">
        <v>313</v>
      </c>
      <c r="D18" s="490"/>
      <c r="E18" s="490"/>
      <c r="F18" s="490"/>
      <c r="G18" s="490"/>
      <c r="H18" s="54"/>
      <c r="I18" s="5"/>
    </row>
    <row r="19" spans="1:9" ht="15.5">
      <c r="A19" s="5"/>
      <c r="B19" s="50"/>
      <c r="C19" s="54"/>
      <c r="D19" s="54"/>
      <c r="E19" s="54"/>
      <c r="F19" s="54"/>
      <c r="G19" s="54"/>
      <c r="H19" s="54"/>
      <c r="I19" s="5"/>
    </row>
    <row r="20" spans="1:9" ht="15.5">
      <c r="A20" s="5"/>
      <c r="B20" s="50"/>
      <c r="C20" s="54"/>
      <c r="D20" s="54"/>
      <c r="E20" s="54"/>
      <c r="F20" s="54"/>
      <c r="G20" s="54"/>
      <c r="H20" s="54"/>
      <c r="I20" s="5"/>
    </row>
    <row r="21" spans="1:9" ht="15.5">
      <c r="A21" s="5"/>
      <c r="B21" s="50"/>
      <c r="C21" s="54"/>
      <c r="D21" s="54"/>
      <c r="E21" s="54"/>
      <c r="F21" s="54"/>
      <c r="G21" s="54"/>
      <c r="H21" s="54"/>
      <c r="I21" s="5"/>
    </row>
    <row r="22" spans="1:9" ht="15.5">
      <c r="A22" s="5"/>
      <c r="B22" s="50"/>
      <c r="C22" s="54"/>
      <c r="D22" s="54"/>
      <c r="E22" s="54"/>
      <c r="F22" s="54"/>
      <c r="G22" s="54"/>
      <c r="H22" s="54"/>
      <c r="I22" s="5"/>
    </row>
    <row r="23" spans="1:9" ht="15.5">
      <c r="A23" s="5"/>
      <c r="B23" s="50"/>
      <c r="C23" s="54"/>
      <c r="D23" s="54"/>
      <c r="E23" s="54"/>
      <c r="F23" s="54"/>
      <c r="G23" s="54"/>
      <c r="H23" s="54"/>
      <c r="I23" s="5"/>
    </row>
    <row r="24" spans="1:9" ht="15.5">
      <c r="A24" s="5"/>
      <c r="B24" s="50"/>
      <c r="C24" s="54"/>
      <c r="D24" s="54"/>
      <c r="E24" s="54"/>
      <c r="F24" s="54"/>
      <c r="G24" s="54"/>
      <c r="H24" s="54"/>
      <c r="I24" s="5"/>
    </row>
    <row r="25" spans="1:9" ht="60" customHeight="1">
      <c r="A25" s="6"/>
      <c r="B25" s="6"/>
      <c r="C25" s="6"/>
      <c r="D25" s="6"/>
      <c r="E25" s="6"/>
      <c r="F25" s="6"/>
      <c r="G25" s="6"/>
      <c r="H25" s="6"/>
      <c r="I25" s="6"/>
    </row>
  </sheetData>
  <mergeCells count="10">
    <mergeCell ref="C16:G16"/>
    <mergeCell ref="C17:G17"/>
    <mergeCell ref="C18:G18"/>
    <mergeCell ref="B6:C6"/>
    <mergeCell ref="B7:C7"/>
    <mergeCell ref="B8:C8"/>
    <mergeCell ref="B9:C9"/>
    <mergeCell ref="B10:C10"/>
    <mergeCell ref="B11:C11"/>
    <mergeCell ref="B12:C12"/>
  </mergeCells>
  <pageMargins left="0.25" right="0.25" top="0.25" bottom="0.2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Page</vt:lpstr>
      <vt:lpstr>Table of Contents</vt:lpstr>
      <vt:lpstr>Service Center Overview</vt:lpstr>
      <vt:lpstr>Service Center Questionnaire</vt:lpstr>
      <vt:lpstr>Financial Summary</vt:lpstr>
      <vt:lpstr>Standard Operating Procedures</vt:lpstr>
      <vt:lpstr>Items of Consideration</vt:lpstr>
      <vt:lpstr>Approvals</vt:lpstr>
      <vt:lpstr>Rate List</vt:lpstr>
      <vt:lpstr>Rate Comparison</vt:lpstr>
      <vt:lpstr>Market Comparisons</vt:lpstr>
      <vt:lpstr>Summary by Component</vt:lpstr>
      <vt:lpstr>Profit &amp; Loss, Proforma</vt:lpstr>
      <vt:lpstr>Detailed Calculation </vt:lpstr>
      <vt:lpstr>Inventory Detailed Calculation</vt:lpstr>
      <vt:lpstr>Data</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Alessia</dc:creator>
  <cp:lastModifiedBy>Ashley Butcher</cp:lastModifiedBy>
  <cp:lastPrinted>2022-10-13T12:57:51Z</cp:lastPrinted>
  <dcterms:created xsi:type="dcterms:W3CDTF">2022-01-18T16:34:29Z</dcterms:created>
  <dcterms:modified xsi:type="dcterms:W3CDTF">2025-01-29T19:33:54Z</dcterms:modified>
</cp:coreProperties>
</file>