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2019\CMS Web\Accessibility\HR Remediation\Remediated Native Files\Other HR- Time &amp; Attend, Intl\Remediated Files (Upload to Box)\Remediated Excel Files\"/>
    </mc:Choice>
  </mc:AlternateContent>
  <bookViews>
    <workbookView xWindow="0" yWindow="0" windowWidth="21600" windowHeight="9600"/>
  </bookViews>
  <sheets>
    <sheet name="UUP Non-Ex Semiannual Time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Z12" i="1"/>
  <c r="Z13" i="1" s="1"/>
  <c r="Z14" i="1" s="1"/>
  <c r="Z15" i="1" s="1"/>
  <c r="Z16" i="1" s="1"/>
  <c r="Z17" i="1" s="1"/>
  <c r="W12" i="1"/>
  <c r="W13" i="1" s="1"/>
  <c r="W14" i="1" s="1"/>
  <c r="W15" i="1" s="1"/>
  <c r="W16" i="1" s="1"/>
  <c r="W17" i="1" s="1"/>
  <c r="T12" i="1"/>
  <c r="T13" i="1" s="1"/>
  <c r="T14" i="1" s="1"/>
  <c r="T15" i="1" s="1"/>
  <c r="T16" i="1" s="1"/>
  <c r="T17" i="1" s="1"/>
  <c r="Q12" i="1"/>
  <c r="Q13" i="1" s="1"/>
  <c r="Q14" i="1" s="1"/>
  <c r="Q15" i="1" s="1"/>
  <c r="Q16" i="1" s="1"/>
  <c r="Q17" i="1" s="1"/>
  <c r="N12" i="1"/>
  <c r="N13" i="1" s="1"/>
  <c r="N14" i="1" s="1"/>
  <c r="N15" i="1" s="1"/>
  <c r="N16" i="1" s="1"/>
  <c r="N17" i="1" s="1"/>
  <c r="J12" i="1"/>
  <c r="J13" i="1" s="1"/>
  <c r="J14" i="1" s="1"/>
  <c r="J15" i="1" s="1"/>
  <c r="J16" i="1" s="1"/>
  <c r="J17" i="1" s="1"/>
  <c r="A12" i="1"/>
</calcChain>
</file>

<file path=xl/sharedStrings.xml><?xml version="1.0" encoding="utf-8"?>
<sst xmlns="http://schemas.openxmlformats.org/spreadsheetml/2006/main" count="64" uniqueCount="46">
  <si>
    <t>UNIVERSITY AT BUFFALO</t>
  </si>
  <si>
    <t>Semi-Annual Attendance and Leave Report</t>
  </si>
  <si>
    <t>For Use by Non-Exempt Professional Employees</t>
  </si>
  <si>
    <t>Last, First Name</t>
  </si>
  <si>
    <t>FTE</t>
  </si>
  <si>
    <t>Department</t>
  </si>
  <si>
    <t>Appointment Date</t>
  </si>
  <si>
    <t>Line No.</t>
  </si>
  <si>
    <t>Person No.</t>
  </si>
  <si>
    <t>YEAR</t>
  </si>
  <si>
    <t>VACATION</t>
  </si>
  <si>
    <t>SICK LEAVE DAYS</t>
  </si>
  <si>
    <t>HOLIDAY COMPENSATORY</t>
  </si>
  <si>
    <t>FLOATING HOLIDAY</t>
  </si>
  <si>
    <t>OVERTIME COMPENSATORY</t>
  </si>
  <si>
    <t>DEFICIT REDUCTION</t>
  </si>
  <si>
    <t>DAYS</t>
  </si>
  <si>
    <t>USED</t>
  </si>
  <si>
    <t>LEAVE DAYS*</t>
  </si>
  <si>
    <t>TIME HOURS**</t>
  </si>
  <si>
    <t>LEAVE (DRL)***</t>
  </si>
  <si>
    <t>Must Accrue in Days</t>
  </si>
  <si>
    <t>Earned</t>
  </si>
  <si>
    <t>Used</t>
  </si>
  <si>
    <t>Balance</t>
  </si>
  <si>
    <t>Family</t>
  </si>
  <si>
    <t>Balance Brought Forward</t>
  </si>
  <si>
    <t>Remarks</t>
  </si>
  <si>
    <t>SABBATICAL LEAVE DATES</t>
  </si>
  <si>
    <t>CERTIFIED CORRECT</t>
  </si>
  <si>
    <t>Vacation, holiday and/or sick leave credits cannot be used or accrued.</t>
  </si>
  <si>
    <t>LEAVE WITH/WITHOUT PAY DATES &amp; TYPES</t>
  </si>
  <si>
    <t>Employee Signature</t>
  </si>
  <si>
    <t>Date</t>
  </si>
  <si>
    <t>JURY DUTY DATES</t>
  </si>
  <si>
    <t>A copy of subpoena for jury duty must be attached to this form. No accrual charges.</t>
  </si>
  <si>
    <t>MILITARY LEAVE WITH PAY</t>
  </si>
  <si>
    <t>Supervisor/Department Head/Chair Signature</t>
  </si>
  <si>
    <t>Copy of orders must be attached.</t>
  </si>
  <si>
    <t>WORKERS COMPENSATION LEAVE DATES</t>
  </si>
  <si>
    <t>Submit C-2 or documentation for restoration of accruals.</t>
  </si>
  <si>
    <t>PRODUCTIVITY IMPROVEMENT PROGRAM (PIP)</t>
  </si>
  <si>
    <t>Forefit vacation leave accruals appropriately.</t>
  </si>
  <si>
    <r>
      <t xml:space="preserve">*Compensatory Days Off and Floating Holidays </t>
    </r>
    <r>
      <rPr>
        <sz val="8.5"/>
        <color rgb="FF000000"/>
        <rFont val="Calibri"/>
        <family val="2"/>
        <scheme val="minor"/>
      </rPr>
      <t>shall be scheduled at a time mutually convenient within 1 year from the day they are granted.</t>
    </r>
  </si>
  <si>
    <r>
      <t xml:space="preserve">**Maximum 240 hours. </t>
    </r>
    <r>
      <rPr>
        <sz val="8.5"/>
        <color rgb="FF000000"/>
        <rFont val="Calibri"/>
        <family val="2"/>
        <scheme val="minor"/>
      </rPr>
      <t>Hours up to 40 accrue at straight time ratem hours over 40 accrue at the rate of one and one half.</t>
    </r>
  </si>
  <si>
    <r>
      <t xml:space="preserve">**DRL </t>
    </r>
    <r>
      <rPr>
        <sz val="8.5"/>
        <color rgb="FF000000"/>
        <rFont val="Calibri"/>
        <family val="2"/>
        <scheme val="minor"/>
      </rPr>
      <t>- Full-time UUP receive 2 days DRL (part-time UUP 2 days pro-rated) effective August 29,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</si>
</sst>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\-0000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sz val="8.5"/>
      <color rgb="FF000000"/>
      <name val="Calibri"/>
      <family val="2"/>
      <scheme val="minor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 applyProtection="1">
      <alignment horizontal="centerContinuous"/>
    </xf>
    <xf numFmtId="0" fontId="2" fillId="0" borderId="0" xfId="0" applyFont="1" applyBorder="1" applyAlignment="1" applyProtection="1"/>
    <xf numFmtId="0" fontId="3" fillId="0" borderId="0" xfId="0" applyFont="1" applyBorder="1" applyProtection="1"/>
    <xf numFmtId="0" fontId="3" fillId="0" borderId="0" xfId="0" applyFont="1" applyProtection="1"/>
    <xf numFmtId="0" fontId="4" fillId="0" borderId="0" xfId="0" applyFont="1" applyAlignment="1" applyProtection="1">
      <alignment horizontal="centerContinuous"/>
    </xf>
    <xf numFmtId="0" fontId="4" fillId="0" borderId="0" xfId="0" applyFont="1" applyBorder="1" applyAlignment="1" applyProtection="1"/>
    <xf numFmtId="0" fontId="4" fillId="0" borderId="1" xfId="0" applyFont="1" applyBorder="1" applyAlignment="1" applyProtection="1">
      <alignment horizontal="centerContinuous"/>
    </xf>
    <xf numFmtId="0" fontId="3" fillId="0" borderId="0" xfId="0" applyFont="1" applyProtection="1">
      <protection locked="0"/>
    </xf>
    <xf numFmtId="0" fontId="5" fillId="0" borderId="0" xfId="0" applyFont="1" applyAlignment="1" applyProtection="1"/>
    <xf numFmtId="0" fontId="6" fillId="0" borderId="2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5" fillId="0" borderId="0" xfId="0" applyFont="1" applyAlignment="1" applyProtection="1">
      <alignment horizontal="left"/>
    </xf>
    <xf numFmtId="40" fontId="6" fillId="0" borderId="2" xfId="0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left"/>
    </xf>
    <xf numFmtId="14" fontId="6" fillId="0" borderId="3" xfId="0" applyNumberFormat="1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164" fontId="6" fillId="0" borderId="3" xfId="0" applyNumberFormat="1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Continuous"/>
    </xf>
    <xf numFmtId="0" fontId="7" fillId="0" borderId="4" xfId="0" applyFont="1" applyBorder="1" applyAlignment="1" applyProtection="1">
      <alignment horizontal="centerContinuous"/>
    </xf>
    <xf numFmtId="0" fontId="7" fillId="0" borderId="5" xfId="0" applyFont="1" applyBorder="1" applyAlignment="1" applyProtection="1">
      <alignment horizontal="centerContinuous"/>
    </xf>
    <xf numFmtId="0" fontId="7" fillId="0" borderId="6" xfId="0" applyFont="1" applyBorder="1" applyAlignment="1" applyProtection="1">
      <alignment horizontal="centerContinuous"/>
    </xf>
    <xf numFmtId="0" fontId="7" fillId="0" borderId="7" xfId="0" applyFont="1" applyBorder="1" applyAlignment="1" applyProtection="1">
      <alignment horizontal="centerContinuous"/>
    </xf>
    <xf numFmtId="0" fontId="7" fillId="0" borderId="0" xfId="0" applyFont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8" fillId="0" borderId="2" xfId="0" applyFont="1" applyBorder="1" applyAlignment="1" applyProtection="1"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Continuous"/>
    </xf>
    <xf numFmtId="0" fontId="7" fillId="0" borderId="2" xfId="0" applyFont="1" applyBorder="1" applyAlignment="1" applyProtection="1">
      <alignment horizontal="centerContinuous"/>
    </xf>
    <xf numFmtId="0" fontId="7" fillId="0" borderId="8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centerContinuous"/>
    </xf>
    <xf numFmtId="0" fontId="7" fillId="0" borderId="2" xfId="0" applyFont="1" applyBorder="1" applyAlignment="1" applyProtection="1">
      <alignment horizontal="left"/>
    </xf>
    <xf numFmtId="0" fontId="7" fillId="0" borderId="10" xfId="0" applyFont="1" applyBorder="1" applyAlignment="1" applyProtection="1">
      <alignment horizontal="centerContinuous"/>
    </xf>
    <xf numFmtId="0" fontId="7" fillId="0" borderId="9" xfId="0" applyFont="1" applyBorder="1" applyAlignment="1" applyProtection="1"/>
    <xf numFmtId="0" fontId="7" fillId="0" borderId="11" xfId="0" applyFont="1" applyBorder="1" applyAlignment="1" applyProtection="1"/>
    <xf numFmtId="0" fontId="7" fillId="0" borderId="0" xfId="0" applyFont="1" applyAlignment="1" applyProtection="1">
      <alignment horizontal="center"/>
    </xf>
    <xf numFmtId="0" fontId="7" fillId="0" borderId="9" xfId="0" applyFont="1" applyBorder="1" applyAlignment="1" applyProtection="1">
      <alignment horizontal="centerContinuous" vertical="center"/>
    </xf>
    <xf numFmtId="0" fontId="7" fillId="0" borderId="3" xfId="0" applyFont="1" applyBorder="1" applyAlignment="1" applyProtection="1">
      <alignment horizontal="centerContinuous" vertical="center"/>
    </xf>
    <xf numFmtId="0" fontId="7" fillId="0" borderId="12" xfId="0" applyFont="1" applyBorder="1" applyAlignment="1" applyProtection="1">
      <alignment horizontal="centerContinuous" vertical="center"/>
    </xf>
    <xf numFmtId="4" fontId="10" fillId="2" borderId="9" xfId="0" applyNumberFormat="1" applyFont="1" applyFill="1" applyBorder="1" applyAlignment="1" applyProtection="1">
      <alignment horizontal="right"/>
    </xf>
    <xf numFmtId="4" fontId="11" fillId="0" borderId="9" xfId="0" applyNumberFormat="1" applyFont="1" applyBorder="1" applyAlignment="1" applyProtection="1">
      <alignment horizontal="right"/>
      <protection locked="0"/>
    </xf>
    <xf numFmtId="4" fontId="10" fillId="2" borderId="9" xfId="0" applyNumberFormat="1" applyFont="1" applyFill="1" applyBorder="1" applyAlignment="1" applyProtection="1"/>
    <xf numFmtId="4" fontId="11" fillId="0" borderId="9" xfId="0" applyNumberFormat="1" applyFont="1" applyBorder="1" applyAlignment="1" applyProtection="1">
      <protection locked="0"/>
    </xf>
    <xf numFmtId="4" fontId="11" fillId="0" borderId="11" xfId="0" applyNumberFormat="1" applyFont="1" applyBorder="1" applyAlignment="1" applyProtection="1">
      <protection locked="0"/>
    </xf>
    <xf numFmtId="0" fontId="10" fillId="0" borderId="9" xfId="0" applyFont="1" applyBorder="1" applyAlignment="1" applyProtection="1">
      <alignment horizontal="centerContinuous"/>
    </xf>
    <xf numFmtId="0" fontId="10" fillId="0" borderId="3" xfId="0" applyFont="1" applyBorder="1" applyAlignment="1" applyProtection="1">
      <alignment horizontal="centerContinuous"/>
    </xf>
    <xf numFmtId="0" fontId="10" fillId="0" borderId="12" xfId="0" applyFont="1" applyBorder="1" applyAlignment="1" applyProtection="1">
      <alignment horizontal="centerContinuous"/>
    </xf>
    <xf numFmtId="4" fontId="12" fillId="0" borderId="9" xfId="0" applyNumberFormat="1" applyFont="1" applyBorder="1" applyAlignment="1" applyProtection="1">
      <protection locked="0"/>
    </xf>
    <xf numFmtId="4" fontId="10" fillId="0" borderId="9" xfId="0" applyNumberFormat="1" applyFont="1" applyBorder="1" applyAlignment="1" applyProtection="1"/>
    <xf numFmtId="4" fontId="10" fillId="0" borderId="11" xfId="0" applyNumberFormat="1" applyFont="1" applyBorder="1" applyAlignment="1" applyProtection="1"/>
    <xf numFmtId="4" fontId="12" fillId="0" borderId="9" xfId="0" applyNumberFormat="1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horizontal="left"/>
    </xf>
    <xf numFmtId="14" fontId="6" fillId="0" borderId="2" xfId="0" applyNumberFormat="1" applyFont="1" applyBorder="1" applyAlignment="1" applyProtection="1">
      <protection locked="0"/>
    </xf>
    <xf numFmtId="14" fontId="6" fillId="0" borderId="0" xfId="0" applyNumberFormat="1" applyFont="1" applyBorder="1" applyAlignment="1" applyProtection="1">
      <protection locked="0"/>
    </xf>
    <xf numFmtId="0" fontId="3" fillId="0" borderId="2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14" fontId="6" fillId="0" borderId="2" xfId="0" applyNumberFormat="1" applyFont="1" applyBorder="1" applyAlignment="1" applyProtection="1"/>
    <xf numFmtId="0" fontId="6" fillId="0" borderId="2" xfId="0" applyFont="1" applyBorder="1" applyAlignment="1" applyProtection="1"/>
    <xf numFmtId="0" fontId="8" fillId="0" borderId="0" xfId="0" applyFont="1" applyAlignment="1" applyProtection="1"/>
    <xf numFmtId="0" fontId="13" fillId="0" borderId="0" xfId="0" applyFont="1" applyAlignment="1">
      <alignment vertical="center" readingOrder="1"/>
    </xf>
    <xf numFmtId="0" fontId="15" fillId="0" borderId="0" xfId="0" applyFont="1" applyAlignment="1" applyProtection="1">
      <alignment horizontal="left"/>
    </xf>
    <xf numFmtId="0" fontId="7" fillId="0" borderId="12" xfId="0" applyFont="1" applyBorder="1" applyAlignment="1" applyProtection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checked="Checked" firstButton="1" fmlaLink="A4" lockText="1"/>
</file>

<file path=xl/ctrlProps/ctrlProp8.xml><?xml version="1.0" encoding="utf-8"?>
<formControlPr xmlns="http://schemas.microsoft.com/office/spreadsheetml/2009/9/main" objectType="Radio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27</xdr:row>
      <xdr:rowOff>175260</xdr:rowOff>
    </xdr:from>
    <xdr:ext cx="3962400" cy="891013"/>
    <xdr:sp macro="" textlink="">
      <xdr:nvSpPr>
        <xdr:cNvPr id="2" name="TextBox 1"/>
        <xdr:cNvSpPr txBox="1"/>
      </xdr:nvSpPr>
      <xdr:spPr>
        <a:xfrm>
          <a:off x="5695950" y="5194935"/>
          <a:ext cx="3962400" cy="891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NOTE:</a:t>
          </a:r>
          <a:r>
            <a:rPr lang="en-US" sz="85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above data must be supported by monthly attendance reports. These records are required to be kept for at least three years subsequent to the date of certification.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85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Vacation leave credits may exceed 40 days during the calendar year but the employee must use the amount over 40 days prior to December 31 of that year.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9525</xdr:rowOff>
        </xdr:from>
        <xdr:to>
          <xdr:col>0</xdr:col>
          <xdr:colOff>171450</xdr:colOff>
          <xdr:row>21</xdr:row>
          <xdr:rowOff>19050</xdr:rowOff>
        </xdr:to>
        <xdr:sp macro="" textlink="">
          <xdr:nvSpPr>
            <xdr:cNvPr id="1025" name="Check Box 1" descr="Sabbatical leave dates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9525</xdr:rowOff>
        </xdr:from>
        <xdr:to>
          <xdr:col>0</xdr:col>
          <xdr:colOff>171450</xdr:colOff>
          <xdr:row>23</xdr:row>
          <xdr:rowOff>19050</xdr:rowOff>
        </xdr:to>
        <xdr:sp macro="" textlink="">
          <xdr:nvSpPr>
            <xdr:cNvPr id="1026" name="Check Box 2" descr="Leave with or without pay dates and types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9525</xdr:rowOff>
        </xdr:from>
        <xdr:to>
          <xdr:col>0</xdr:col>
          <xdr:colOff>171450</xdr:colOff>
          <xdr:row>25</xdr:row>
          <xdr:rowOff>19050</xdr:rowOff>
        </xdr:to>
        <xdr:sp macro="" textlink="">
          <xdr:nvSpPr>
            <xdr:cNvPr id="1027" name="Check Box 3" descr="Jury duty dates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9525</xdr:rowOff>
        </xdr:from>
        <xdr:to>
          <xdr:col>0</xdr:col>
          <xdr:colOff>171450</xdr:colOff>
          <xdr:row>27</xdr:row>
          <xdr:rowOff>19050</xdr:rowOff>
        </xdr:to>
        <xdr:sp macro="" textlink="">
          <xdr:nvSpPr>
            <xdr:cNvPr id="1028" name="Check Box 4" descr="Military leave with pay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9525</xdr:rowOff>
        </xdr:from>
        <xdr:to>
          <xdr:col>0</xdr:col>
          <xdr:colOff>171450</xdr:colOff>
          <xdr:row>29</xdr:row>
          <xdr:rowOff>19050</xdr:rowOff>
        </xdr:to>
        <xdr:sp macro="" textlink="">
          <xdr:nvSpPr>
            <xdr:cNvPr id="1029" name="Check Box 5" descr="Workers compensation leave dates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9525</xdr:rowOff>
        </xdr:from>
        <xdr:to>
          <xdr:col>0</xdr:col>
          <xdr:colOff>171450</xdr:colOff>
          <xdr:row>31</xdr:row>
          <xdr:rowOff>19050</xdr:rowOff>
        </xdr:to>
        <xdr:sp macro="" textlink="">
          <xdr:nvSpPr>
            <xdr:cNvPr id="1030" name="Check Box 6" descr="Productivity improvement program (PIP)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57150</xdr:rowOff>
        </xdr:from>
        <xdr:to>
          <xdr:col>6</xdr:col>
          <xdr:colOff>152399</xdr:colOff>
          <xdr:row>1</xdr:row>
          <xdr:rowOff>76200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January - June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85725</xdr:rowOff>
        </xdr:from>
        <xdr:to>
          <xdr:col>6</xdr:col>
          <xdr:colOff>66675</xdr:colOff>
          <xdr:row>2</xdr:row>
          <xdr:rowOff>142875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July - December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457199</xdr:colOff>
          <xdr:row>33</xdr:row>
          <xdr:rowOff>85725</xdr:rowOff>
        </xdr:from>
        <xdr:to>
          <xdr:col>22</xdr:col>
          <xdr:colOff>28574</xdr:colOff>
          <xdr:row>37</xdr:row>
          <xdr:rowOff>38100</xdr:rowOff>
        </xdr:to>
        <xdr:sp macro="" textlink="">
          <xdr:nvSpPr>
            <xdr:cNvPr id="1033" name="Object 9" descr="Reporting schedule PDF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38"/>
  <sheetViews>
    <sheetView showGridLines="0" tabSelected="1" workbookViewId="0">
      <selection activeCell="Q45" sqref="Q45"/>
    </sheetView>
  </sheetViews>
  <sheetFormatPr defaultColWidth="2.7109375" defaultRowHeight="15" x14ac:dyDescent="0.25"/>
  <cols>
    <col min="1" max="2" width="2.7109375" style="4" customWidth="1"/>
    <col min="3" max="3" width="2.42578125" style="4" customWidth="1"/>
    <col min="4" max="4" width="2.5703125" style="4" customWidth="1"/>
    <col min="5" max="6" width="2.7109375" style="4"/>
    <col min="7" max="7" width="4.5703125" style="4" customWidth="1"/>
    <col min="8" max="8" width="6.42578125" style="4" bestFit="1" customWidth="1"/>
    <col min="9" max="9" width="6.140625" style="4" bestFit="1" customWidth="1"/>
    <col min="10" max="10" width="7.28515625" style="4" bestFit="1" customWidth="1"/>
    <col min="11" max="11" width="6.42578125" style="4" bestFit="1" customWidth="1"/>
    <col min="12" max="12" width="6.140625" style="4" bestFit="1" customWidth="1"/>
    <col min="13" max="13" width="6.85546875" style="4" customWidth="1"/>
    <col min="14" max="14" width="7.28515625" style="4" bestFit="1" customWidth="1"/>
    <col min="15" max="15" width="6.42578125" style="4" bestFit="1" customWidth="1"/>
    <col min="16" max="16" width="6.140625" style="4" bestFit="1" customWidth="1"/>
    <col min="17" max="17" width="8.85546875" style="4" customWidth="1"/>
    <col min="18" max="18" width="6.140625" style="4" customWidth="1"/>
    <col min="19" max="19" width="6.140625" style="4" bestFit="1" customWidth="1"/>
    <col min="20" max="20" width="6.85546875" style="4" customWidth="1"/>
    <col min="21" max="21" width="6.42578125" style="4" bestFit="1" customWidth="1"/>
    <col min="22" max="22" width="6.140625" style="4" bestFit="1" customWidth="1"/>
    <col min="23" max="23" width="10.140625" style="4" customWidth="1"/>
    <col min="24" max="24" width="6.42578125" style="4" bestFit="1" customWidth="1"/>
    <col min="25" max="25" width="6.140625" style="4" bestFit="1" customWidth="1"/>
    <col min="26" max="26" width="7.28515625" style="4" bestFit="1" customWidth="1"/>
    <col min="27" max="27" width="4.5703125" style="4" customWidth="1"/>
    <col min="28" max="28" width="0.28515625" style="4" customWidth="1"/>
    <col min="29" max="16384" width="2.7109375" style="4"/>
  </cols>
  <sheetData>
    <row r="1" spans="1:48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</row>
    <row r="2" spans="1:48" ht="15.75" x14ac:dyDescent="0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3"/>
    </row>
    <row r="3" spans="1:48" ht="16.5" thickBot="1" x14ac:dyDescent="0.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3"/>
    </row>
    <row r="4" spans="1:48" ht="15.75" hidden="1" thickTop="1" x14ac:dyDescent="0.25">
      <c r="A4" s="8">
        <v>1</v>
      </c>
    </row>
    <row r="5" spans="1:48" s="14" customFormat="1" ht="23.45" customHeight="1" thickTop="1" x14ac:dyDescent="0.25">
      <c r="A5" s="9" t="s">
        <v>3</v>
      </c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1"/>
      <c r="O5" s="12" t="s">
        <v>4</v>
      </c>
      <c r="P5" s="13"/>
      <c r="Q5" s="13"/>
      <c r="R5" s="13"/>
      <c r="T5" s="12" t="s">
        <v>5</v>
      </c>
      <c r="V5" s="10"/>
      <c r="W5" s="10"/>
      <c r="X5" s="10"/>
      <c r="Y5" s="10"/>
      <c r="Z5" s="10"/>
    </row>
    <row r="6" spans="1:48" s="14" customFormat="1" ht="23.45" customHeight="1" x14ac:dyDescent="0.25">
      <c r="A6" s="9" t="s">
        <v>6</v>
      </c>
      <c r="B6" s="9"/>
      <c r="C6" s="9"/>
      <c r="D6" s="9"/>
      <c r="E6" s="9"/>
      <c r="F6" s="9"/>
      <c r="G6" s="9"/>
      <c r="H6" s="15"/>
      <c r="I6" s="16"/>
      <c r="J6" s="16"/>
      <c r="K6" s="16"/>
      <c r="L6" s="16"/>
      <c r="M6" s="16"/>
      <c r="N6" s="11"/>
      <c r="O6" s="9" t="s">
        <v>7</v>
      </c>
      <c r="P6" s="9"/>
      <c r="Q6" s="16"/>
      <c r="R6" s="16"/>
      <c r="T6" s="12" t="s">
        <v>8</v>
      </c>
      <c r="V6" s="17"/>
      <c r="W6" s="17"/>
      <c r="X6" s="17"/>
      <c r="Y6" s="17"/>
      <c r="Z6" s="17"/>
    </row>
    <row r="7" spans="1:48" s="14" customFormat="1" ht="9" customHeight="1" x14ac:dyDescent="0.25"/>
    <row r="8" spans="1:48" s="23" customFormat="1" ht="12" x14ac:dyDescent="0.2">
      <c r="A8" s="18" t="s">
        <v>9</v>
      </c>
      <c r="B8" s="18"/>
      <c r="C8" s="18"/>
      <c r="D8" s="18"/>
      <c r="E8" s="18"/>
      <c r="F8" s="18"/>
      <c r="G8" s="19"/>
      <c r="H8" s="20" t="s">
        <v>10</v>
      </c>
      <c r="I8" s="21"/>
      <c r="J8" s="21"/>
      <c r="K8" s="20" t="s">
        <v>11</v>
      </c>
      <c r="L8" s="21"/>
      <c r="M8" s="21"/>
      <c r="N8" s="21"/>
      <c r="O8" s="20" t="s">
        <v>12</v>
      </c>
      <c r="P8" s="21"/>
      <c r="Q8" s="21"/>
      <c r="R8" s="20" t="s">
        <v>13</v>
      </c>
      <c r="S8" s="21"/>
      <c r="T8" s="21"/>
      <c r="U8" s="20" t="s">
        <v>14</v>
      </c>
      <c r="V8" s="21"/>
      <c r="W8" s="21"/>
      <c r="X8" s="20" t="s">
        <v>15</v>
      </c>
      <c r="Y8" s="21"/>
      <c r="Z8" s="22"/>
    </row>
    <row r="9" spans="1:48" s="23" customFormat="1" ht="12.75" x14ac:dyDescent="0.2">
      <c r="A9" s="24"/>
      <c r="B9" s="25"/>
      <c r="C9" s="25"/>
      <c r="D9" s="25"/>
      <c r="E9" s="25"/>
      <c r="F9" s="25"/>
      <c r="G9" s="26"/>
      <c r="H9" s="27" t="s">
        <v>16</v>
      </c>
      <c r="I9" s="28"/>
      <c r="J9" s="28"/>
      <c r="K9" s="29"/>
      <c r="L9" s="30" t="s">
        <v>17</v>
      </c>
      <c r="M9" s="63"/>
      <c r="N9" s="31"/>
      <c r="O9" s="27" t="s">
        <v>18</v>
      </c>
      <c r="P9" s="28"/>
      <c r="Q9" s="28"/>
      <c r="R9" s="27" t="s">
        <v>16</v>
      </c>
      <c r="S9" s="28"/>
      <c r="T9" s="28"/>
      <c r="U9" s="27" t="s">
        <v>19</v>
      </c>
      <c r="V9" s="28"/>
      <c r="W9" s="28"/>
      <c r="X9" s="27" t="s">
        <v>20</v>
      </c>
      <c r="Y9" s="28"/>
      <c r="Z9" s="32"/>
    </row>
    <row r="10" spans="1:48" s="35" customFormat="1" ht="12" x14ac:dyDescent="0.2">
      <c r="A10" s="28" t="s">
        <v>21</v>
      </c>
      <c r="B10" s="28"/>
      <c r="C10" s="28"/>
      <c r="D10" s="28"/>
      <c r="E10" s="28"/>
      <c r="F10" s="28"/>
      <c r="G10" s="32"/>
      <c r="H10" s="33" t="s">
        <v>22</v>
      </c>
      <c r="I10" s="33" t="s">
        <v>23</v>
      </c>
      <c r="J10" s="33" t="s">
        <v>24</v>
      </c>
      <c r="K10" s="33" t="s">
        <v>22</v>
      </c>
      <c r="L10" s="33" t="s">
        <v>23</v>
      </c>
      <c r="M10" s="33" t="s">
        <v>25</v>
      </c>
      <c r="N10" s="33" t="s">
        <v>24</v>
      </c>
      <c r="O10" s="33" t="s">
        <v>22</v>
      </c>
      <c r="P10" s="33" t="s">
        <v>23</v>
      </c>
      <c r="Q10" s="33" t="s">
        <v>24</v>
      </c>
      <c r="R10" s="33" t="s">
        <v>22</v>
      </c>
      <c r="S10" s="33" t="s">
        <v>23</v>
      </c>
      <c r="T10" s="33" t="s">
        <v>24</v>
      </c>
      <c r="U10" s="33" t="s">
        <v>22</v>
      </c>
      <c r="V10" s="33" t="s">
        <v>23</v>
      </c>
      <c r="W10" s="33" t="s">
        <v>24</v>
      </c>
      <c r="X10" s="33" t="s">
        <v>22</v>
      </c>
      <c r="Y10" s="33" t="s">
        <v>23</v>
      </c>
      <c r="Z10" s="34" t="s">
        <v>24</v>
      </c>
    </row>
    <row r="11" spans="1:48" s="23" customFormat="1" ht="12.75" x14ac:dyDescent="0.2">
      <c r="A11" s="36" t="s">
        <v>26</v>
      </c>
      <c r="B11" s="37"/>
      <c r="C11" s="37"/>
      <c r="D11" s="37"/>
      <c r="E11" s="37"/>
      <c r="F11" s="37"/>
      <c r="G11" s="38"/>
      <c r="H11" s="39"/>
      <c r="I11" s="39"/>
      <c r="J11" s="40"/>
      <c r="K11" s="41"/>
      <c r="L11" s="41"/>
      <c r="M11" s="41"/>
      <c r="N11" s="42"/>
      <c r="O11" s="41"/>
      <c r="P11" s="41"/>
      <c r="Q11" s="42"/>
      <c r="R11" s="41"/>
      <c r="S11" s="41"/>
      <c r="T11" s="42"/>
      <c r="U11" s="41"/>
      <c r="V11" s="41"/>
      <c r="W11" s="42"/>
      <c r="X11" s="41"/>
      <c r="Y11" s="41"/>
      <c r="Z11" s="43"/>
    </row>
    <row r="12" spans="1:48" s="23" customFormat="1" ht="12.75" x14ac:dyDescent="0.2">
      <c r="A12" s="44" t="str">
        <f>IF(A4=1,"January","July")</f>
        <v>January</v>
      </c>
      <c r="B12" s="45"/>
      <c r="C12" s="45"/>
      <c r="D12" s="45"/>
      <c r="E12" s="45"/>
      <c r="F12" s="45"/>
      <c r="G12" s="46"/>
      <c r="H12" s="42"/>
      <c r="I12" s="47"/>
      <c r="J12" s="48">
        <f t="shared" ref="J12:J17" si="0">J11+H12-I12</f>
        <v>0</v>
      </c>
      <c r="K12" s="42"/>
      <c r="L12" s="47"/>
      <c r="M12" s="47"/>
      <c r="N12" s="48">
        <f t="shared" ref="N12:N17" si="1">IF((N11+K12-L12-M12)&gt;200,200,(N11+K12-L12-M12))</f>
        <v>0</v>
      </c>
      <c r="O12" s="42"/>
      <c r="P12" s="47"/>
      <c r="Q12" s="48">
        <f t="shared" ref="Q12:Q17" si="2">IF((Q11+O12-P12)&gt;10,10,(Q11+O12-P12))</f>
        <v>0</v>
      </c>
      <c r="R12" s="42"/>
      <c r="S12" s="47"/>
      <c r="T12" s="48">
        <f t="shared" ref="T12:T17" si="3">IF((T11+R12-S12)&gt;3,3,(T11+R12-S12))</f>
        <v>0</v>
      </c>
      <c r="U12" s="42"/>
      <c r="V12" s="47"/>
      <c r="W12" s="48">
        <f t="shared" ref="W12:W17" si="4">IF((W11+U12-V12)&gt;240,240,(W11+U12-V12))</f>
        <v>0</v>
      </c>
      <c r="X12" s="42"/>
      <c r="Y12" s="47"/>
      <c r="Z12" s="49">
        <f t="shared" ref="Z12:Z17" si="5">IF((Z11+X12-Y12)&gt;2,2,(Z11+X12-Y12))</f>
        <v>0</v>
      </c>
    </row>
    <row r="13" spans="1:48" s="23" customFormat="1" ht="12.75" x14ac:dyDescent="0.2">
      <c r="A13" s="44" t="str">
        <f>IF(A4=1,"February","August")</f>
        <v>February</v>
      </c>
      <c r="B13" s="45"/>
      <c r="C13" s="45"/>
      <c r="D13" s="45"/>
      <c r="E13" s="45"/>
      <c r="F13" s="45"/>
      <c r="G13" s="46"/>
      <c r="H13" s="42"/>
      <c r="I13" s="47"/>
      <c r="J13" s="48">
        <f t="shared" si="0"/>
        <v>0</v>
      </c>
      <c r="K13" s="42"/>
      <c r="L13" s="47"/>
      <c r="M13" s="47"/>
      <c r="N13" s="48">
        <f t="shared" si="1"/>
        <v>0</v>
      </c>
      <c r="O13" s="42"/>
      <c r="P13" s="50"/>
      <c r="Q13" s="48">
        <f t="shared" si="2"/>
        <v>0</v>
      </c>
      <c r="R13" s="42"/>
      <c r="S13" s="47"/>
      <c r="T13" s="48">
        <f t="shared" si="3"/>
        <v>0</v>
      </c>
      <c r="U13" s="42"/>
      <c r="V13" s="47"/>
      <c r="W13" s="48">
        <f t="shared" si="4"/>
        <v>0</v>
      </c>
      <c r="X13" s="42"/>
      <c r="Y13" s="47"/>
      <c r="Z13" s="49">
        <f t="shared" si="5"/>
        <v>0</v>
      </c>
    </row>
    <row r="14" spans="1:48" s="23" customFormat="1" ht="12.75" x14ac:dyDescent="0.2">
      <c r="A14" s="44" t="str">
        <f>IF(A4=1,"March","September")</f>
        <v>March</v>
      </c>
      <c r="B14" s="45"/>
      <c r="C14" s="45"/>
      <c r="D14" s="45"/>
      <c r="E14" s="45"/>
      <c r="F14" s="45"/>
      <c r="G14" s="46"/>
      <c r="H14" s="42"/>
      <c r="I14" s="47"/>
      <c r="J14" s="48">
        <f t="shared" si="0"/>
        <v>0</v>
      </c>
      <c r="K14" s="42"/>
      <c r="L14" s="47"/>
      <c r="M14" s="47"/>
      <c r="N14" s="48">
        <f t="shared" si="1"/>
        <v>0</v>
      </c>
      <c r="O14" s="42"/>
      <c r="P14" s="47"/>
      <c r="Q14" s="48">
        <f t="shared" si="2"/>
        <v>0</v>
      </c>
      <c r="R14" s="42"/>
      <c r="S14" s="47"/>
      <c r="T14" s="48">
        <f t="shared" si="3"/>
        <v>0</v>
      </c>
      <c r="U14" s="42"/>
      <c r="V14" s="47"/>
      <c r="W14" s="48">
        <f t="shared" si="4"/>
        <v>0</v>
      </c>
      <c r="X14" s="42"/>
      <c r="Y14" s="47"/>
      <c r="Z14" s="49">
        <f t="shared" si="5"/>
        <v>0</v>
      </c>
    </row>
    <row r="15" spans="1:48" s="23" customFormat="1" ht="12.75" x14ac:dyDescent="0.2">
      <c r="A15" s="44" t="str">
        <f>IF(A4=1,"April","October")</f>
        <v>April</v>
      </c>
      <c r="B15" s="45"/>
      <c r="C15" s="45"/>
      <c r="D15" s="45"/>
      <c r="E15" s="45"/>
      <c r="F15" s="45"/>
      <c r="G15" s="46"/>
      <c r="H15" s="42"/>
      <c r="I15" s="47"/>
      <c r="J15" s="48">
        <f t="shared" si="0"/>
        <v>0</v>
      </c>
      <c r="K15" s="42"/>
      <c r="L15" s="47"/>
      <c r="M15" s="47"/>
      <c r="N15" s="48">
        <f t="shared" si="1"/>
        <v>0</v>
      </c>
      <c r="O15" s="42"/>
      <c r="P15" s="47"/>
      <c r="Q15" s="48">
        <f t="shared" si="2"/>
        <v>0</v>
      </c>
      <c r="R15" s="42"/>
      <c r="S15" s="47"/>
      <c r="T15" s="48">
        <f t="shared" si="3"/>
        <v>0</v>
      </c>
      <c r="U15" s="42"/>
      <c r="V15" s="50"/>
      <c r="W15" s="48">
        <f t="shared" si="4"/>
        <v>0</v>
      </c>
      <c r="X15" s="42"/>
      <c r="Y15" s="47"/>
      <c r="Z15" s="49">
        <f t="shared" si="5"/>
        <v>0</v>
      </c>
    </row>
    <row r="16" spans="1:48" s="23" customFormat="1" ht="12.75" x14ac:dyDescent="0.2">
      <c r="A16" s="44" t="str">
        <f>IF(A4=1,"May","November")</f>
        <v>May</v>
      </c>
      <c r="B16" s="45"/>
      <c r="C16" s="45"/>
      <c r="D16" s="45"/>
      <c r="E16" s="45"/>
      <c r="F16" s="45"/>
      <c r="G16" s="46"/>
      <c r="H16" s="42"/>
      <c r="I16" s="47"/>
      <c r="J16" s="48">
        <f t="shared" si="0"/>
        <v>0</v>
      </c>
      <c r="K16" s="42"/>
      <c r="L16" s="47"/>
      <c r="M16" s="47"/>
      <c r="N16" s="48">
        <f t="shared" si="1"/>
        <v>0</v>
      </c>
      <c r="O16" s="42"/>
      <c r="P16" s="47"/>
      <c r="Q16" s="48">
        <f t="shared" si="2"/>
        <v>0</v>
      </c>
      <c r="R16" s="42"/>
      <c r="S16" s="47"/>
      <c r="T16" s="48">
        <f t="shared" si="3"/>
        <v>0</v>
      </c>
      <c r="U16" s="42"/>
      <c r="V16" s="47"/>
      <c r="W16" s="48">
        <f t="shared" si="4"/>
        <v>0</v>
      </c>
      <c r="X16" s="42"/>
      <c r="Y16" s="47"/>
      <c r="Z16" s="49">
        <f t="shared" si="5"/>
        <v>0</v>
      </c>
    </row>
    <row r="17" spans="1:48" s="23" customFormat="1" ht="12.75" x14ac:dyDescent="0.2">
      <c r="A17" s="44" t="str">
        <f>IF(A4=1,"June","December")</f>
        <v>June</v>
      </c>
      <c r="B17" s="45"/>
      <c r="C17" s="45"/>
      <c r="D17" s="45"/>
      <c r="E17" s="45"/>
      <c r="F17" s="45"/>
      <c r="G17" s="46"/>
      <c r="H17" s="42"/>
      <c r="I17" s="47"/>
      <c r="J17" s="48">
        <f t="shared" si="0"/>
        <v>0</v>
      </c>
      <c r="K17" s="42"/>
      <c r="L17" s="47"/>
      <c r="M17" s="47"/>
      <c r="N17" s="48">
        <f t="shared" si="1"/>
        <v>0</v>
      </c>
      <c r="O17" s="42"/>
      <c r="P17" s="47"/>
      <c r="Q17" s="48">
        <f t="shared" si="2"/>
        <v>0</v>
      </c>
      <c r="R17" s="42"/>
      <c r="S17" s="47"/>
      <c r="T17" s="48">
        <f t="shared" si="3"/>
        <v>0</v>
      </c>
      <c r="U17" s="42"/>
      <c r="V17" s="47"/>
      <c r="W17" s="48">
        <f t="shared" si="4"/>
        <v>0</v>
      </c>
      <c r="X17" s="42"/>
      <c r="Y17" s="47"/>
      <c r="Z17" s="49">
        <f t="shared" si="5"/>
        <v>0</v>
      </c>
    </row>
    <row r="18" spans="1:48" s="14" customFormat="1" ht="19.149999999999999" customHeight="1" x14ac:dyDescent="0.25">
      <c r="A18" s="51" t="s">
        <v>27</v>
      </c>
      <c r="B18" s="51"/>
      <c r="C18" s="51"/>
      <c r="D18" s="51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52"/>
    </row>
    <row r="19" spans="1:48" s="14" customFormat="1" x14ac:dyDescent="0.25"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52"/>
    </row>
    <row r="21" spans="1:48" s="14" customFormat="1" ht="14.45" customHeight="1" x14ac:dyDescent="0.25">
      <c r="B21" s="53" t="s">
        <v>28</v>
      </c>
      <c r="C21" s="53"/>
      <c r="D21" s="53"/>
      <c r="E21" s="53"/>
      <c r="F21" s="53"/>
      <c r="G21" s="53"/>
      <c r="H21" s="53"/>
      <c r="I21" s="54"/>
      <c r="J21" s="54"/>
      <c r="K21" s="54"/>
      <c r="L21" s="54"/>
      <c r="M21" s="54"/>
      <c r="N21" s="54"/>
      <c r="O21" s="54"/>
      <c r="P21" s="54"/>
      <c r="Q21" s="55"/>
      <c r="R21" s="14" t="s">
        <v>29</v>
      </c>
    </row>
    <row r="22" spans="1:48" s="14" customFormat="1" x14ac:dyDescent="0.25">
      <c r="B22" s="23" t="s">
        <v>30</v>
      </c>
      <c r="Q22" s="52"/>
    </row>
    <row r="23" spans="1:48" s="14" customFormat="1" ht="14.45" customHeight="1" x14ac:dyDescent="0.25">
      <c r="B23" s="53" t="s">
        <v>31</v>
      </c>
      <c r="C23" s="53"/>
      <c r="D23" s="53"/>
      <c r="E23" s="53"/>
      <c r="F23" s="53"/>
      <c r="G23" s="53"/>
      <c r="H23" s="53"/>
      <c r="I23" s="53"/>
      <c r="J23" s="53"/>
      <c r="K23" s="54"/>
      <c r="L23" s="54"/>
      <c r="M23" s="54"/>
      <c r="N23" s="54"/>
      <c r="O23" s="54"/>
      <c r="P23" s="54"/>
      <c r="Q23" s="55"/>
      <c r="R23" s="56"/>
      <c r="S23" s="56"/>
      <c r="T23" s="56"/>
      <c r="U23" s="56"/>
      <c r="V23" s="56"/>
      <c r="W23" s="56"/>
      <c r="X23" s="56"/>
      <c r="Y23" s="54"/>
      <c r="Z23" s="10"/>
    </row>
    <row r="24" spans="1:48" s="14" customFormat="1" x14ac:dyDescent="0.25">
      <c r="B24" s="23" t="s">
        <v>30</v>
      </c>
      <c r="Q24" s="52"/>
      <c r="R24" s="57" t="s">
        <v>32</v>
      </c>
      <c r="S24" s="57"/>
      <c r="T24" s="57"/>
      <c r="U24" s="57"/>
      <c r="Y24" s="57" t="s">
        <v>33</v>
      </c>
      <c r="Z24" s="57"/>
    </row>
    <row r="25" spans="1:48" s="14" customFormat="1" x14ac:dyDescent="0.25">
      <c r="B25" s="53" t="s">
        <v>34</v>
      </c>
      <c r="C25" s="53"/>
      <c r="D25" s="53"/>
      <c r="E25" s="53"/>
      <c r="F25" s="53"/>
      <c r="G25" s="53"/>
      <c r="H25" s="54"/>
      <c r="I25" s="54"/>
      <c r="J25" s="54"/>
      <c r="K25" s="54"/>
      <c r="L25" s="54"/>
      <c r="M25" s="54"/>
      <c r="N25" s="54"/>
      <c r="O25" s="54"/>
      <c r="P25" s="54"/>
      <c r="Q25" s="55"/>
    </row>
    <row r="26" spans="1:48" s="14" customFormat="1" x14ac:dyDescent="0.25">
      <c r="B26" s="23" t="s">
        <v>35</v>
      </c>
      <c r="Q26" s="52"/>
      <c r="R26" s="56"/>
      <c r="S26" s="56"/>
      <c r="T26" s="56"/>
      <c r="U26" s="56"/>
      <c r="V26" s="56"/>
      <c r="W26" s="56"/>
      <c r="X26" s="56"/>
      <c r="Y26" s="58"/>
      <c r="Z26" s="59"/>
    </row>
    <row r="27" spans="1:48" s="14" customFormat="1" ht="14.45" customHeight="1" x14ac:dyDescent="0.25">
      <c r="B27" s="53" t="s">
        <v>36</v>
      </c>
      <c r="C27" s="53"/>
      <c r="D27" s="53"/>
      <c r="E27" s="53"/>
      <c r="F27" s="53"/>
      <c r="G27" s="53"/>
      <c r="H27" s="53"/>
      <c r="I27" s="54"/>
      <c r="J27" s="54"/>
      <c r="K27" s="54"/>
      <c r="L27" s="54"/>
      <c r="M27" s="54"/>
      <c r="N27" s="54"/>
      <c r="O27" s="54"/>
      <c r="P27" s="54"/>
      <c r="Q27" s="55"/>
      <c r="R27" s="57" t="s">
        <v>37</v>
      </c>
      <c r="S27" s="57"/>
      <c r="T27" s="57"/>
      <c r="U27" s="57"/>
      <c r="V27" s="57"/>
      <c r="W27" s="57"/>
      <c r="X27" s="57"/>
      <c r="Y27" s="57" t="s">
        <v>33</v>
      </c>
      <c r="Z27" s="57"/>
    </row>
    <row r="28" spans="1:48" s="14" customFormat="1" x14ac:dyDescent="0.25">
      <c r="B28" s="23" t="s">
        <v>38</v>
      </c>
      <c r="Q28" s="52"/>
    </row>
    <row r="29" spans="1:48" s="14" customFormat="1" ht="14.45" customHeight="1" x14ac:dyDescent="0.25">
      <c r="B29" s="53" t="s">
        <v>39</v>
      </c>
      <c r="C29" s="53"/>
      <c r="D29" s="53"/>
      <c r="E29" s="53"/>
      <c r="F29" s="53"/>
      <c r="G29" s="53"/>
      <c r="H29" s="53"/>
      <c r="I29" s="53"/>
      <c r="J29" s="53"/>
      <c r="K29" s="54"/>
      <c r="L29" s="54"/>
      <c r="M29" s="54"/>
      <c r="N29" s="54"/>
      <c r="O29" s="54"/>
      <c r="P29" s="54"/>
      <c r="Q29" s="55"/>
    </row>
    <row r="30" spans="1:48" s="14" customFormat="1" x14ac:dyDescent="0.25">
      <c r="B30" s="23" t="s">
        <v>40</v>
      </c>
    </row>
    <row r="31" spans="1:48" s="14" customFormat="1" x14ac:dyDescent="0.25">
      <c r="B31" s="60" t="s">
        <v>41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1:48" s="14" customFormat="1" x14ac:dyDescent="0.25">
      <c r="B32" s="23" t="s">
        <v>42</v>
      </c>
    </row>
    <row r="33" spans="1:22" s="14" customFormat="1" x14ac:dyDescent="0.25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22" s="14" customFormat="1" x14ac:dyDescent="0.25">
      <c r="B34" s="61" t="s">
        <v>43</v>
      </c>
    </row>
    <row r="35" spans="1:22" s="14" customFormat="1" x14ac:dyDescent="0.25">
      <c r="B35" s="61" t="s">
        <v>44</v>
      </c>
    </row>
    <row r="36" spans="1:22" s="14" customFormat="1" x14ac:dyDescent="0.25">
      <c r="B36" s="61" t="s">
        <v>45</v>
      </c>
      <c r="V36" s="62"/>
    </row>
    <row r="37" spans="1:22" s="14" customForma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22" s="14" customForma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</sheetData>
  <sheetProtection sheet="1" objects="1" scenarios="1"/>
  <dataValidations count="7">
    <dataValidation type="decimal" operator="lessThanOrEqual" allowBlank="1" showInputMessage="1" showErrorMessage="1" errorTitle="OT" error="Maximum 240 hours." sqref="W11">
      <formula1>240</formula1>
    </dataValidation>
    <dataValidation allowBlank="1" showInputMessage="1" showErrorMessage="1" promptTitle="Maximum Vacation Accruals" prompt="Vacation leave credits may exceed 40 days during the calendar year but the employee must use the amount over 40 days prior to December 31 of that year._x000a_Exception: A maximum of 42 days may be carried over from 2013 to 2014." sqref="J11"/>
    <dataValidation type="decimal" operator="lessThanOrEqual" allowBlank="1" showInputMessage="1" showErrorMessage="1" errorTitle="Holiday Leave" error="The maximum accrual for holiday compensatory leave is 10 days. Leave must be used within 1 year of the date earned." sqref="Q11">
      <formula1>10</formula1>
    </dataValidation>
    <dataValidation type="decimal" operator="lessThanOrEqual" allowBlank="1" showInputMessage="1" showErrorMessage="1" errorTitle="DRL" error="Maximum DRL is 2 days." sqref="Z11">
      <formula1>2</formula1>
    </dataValidation>
    <dataValidation type="decimal" operator="lessThanOrEqual" allowBlank="1" showInputMessage="1" showErrorMessage="1" errorTitle="FHOL" error="The maximum accrual for floating holiday leave is 3 days. Leave must be used within 1 year of the date earned." sqref="T11">
      <formula1>3</formula1>
    </dataValidation>
    <dataValidation type="decimal" operator="lessThanOrEqual" allowBlank="1" showInputMessage="1" showErrorMessage="1" errorTitle="Sick Day Maximum Accrual" error="The maximum accrual for sick leave is 200 days. " sqref="N11">
      <formula1>200</formula1>
    </dataValidation>
    <dataValidation type="decimal" operator="greaterThanOrEqual" allowBlank="1" showInputMessage="1" showErrorMessage="1" sqref="L12:M17 P12:P17 S12:S17 V12:V17 I12:I17 Y12:Y17">
      <formula1>0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33" r:id="rId4">
          <objectPr locked="0" defaultSize="0" print="0" autoPict="0" altText="Reporting schedule PDF" r:id="rId5">
            <anchor moveWithCells="1">
              <from>
                <xdr:col>19</xdr:col>
                <xdr:colOff>457200</xdr:colOff>
                <xdr:row>33</xdr:row>
                <xdr:rowOff>85725</xdr:rowOff>
              </from>
              <to>
                <xdr:col>22</xdr:col>
                <xdr:colOff>28575</xdr:colOff>
                <xdr:row>37</xdr:row>
                <xdr:rowOff>38100</xdr:rowOff>
              </to>
            </anchor>
          </objectPr>
        </oleObject>
      </mc:Choice>
      <mc:Fallback>
        <oleObject progId="Acrobat Document" dvAspect="DVASPECT_ICON" shapeId="1033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 altText="Sabbatical leave dates">
                <anchor moveWithCells="1">
                  <from>
                    <xdr:col>0</xdr:col>
                    <xdr:colOff>0</xdr:colOff>
                    <xdr:row>20</xdr:row>
                    <xdr:rowOff>9525</xdr:rowOff>
                  </from>
                  <to>
                    <xdr:col>0</xdr:col>
                    <xdr:colOff>171450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 altText="Leave with or without pay dates and types">
                <anchor moveWithCells="1">
                  <from>
                    <xdr:col>0</xdr:col>
                    <xdr:colOff>0</xdr:colOff>
                    <xdr:row>22</xdr:row>
                    <xdr:rowOff>9525</xdr:rowOff>
                  </from>
                  <to>
                    <xdr:col>0</xdr:col>
                    <xdr:colOff>171450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 altText="Jury duty dates">
                <anchor moveWithCells="1">
                  <from>
                    <xdr:col>0</xdr:col>
                    <xdr:colOff>0</xdr:colOff>
                    <xdr:row>24</xdr:row>
                    <xdr:rowOff>9525</xdr:rowOff>
                  </from>
                  <to>
                    <xdr:col>0</xdr:col>
                    <xdr:colOff>171450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 altText="Military leave with pay">
                <anchor moveWithCells="1">
                  <from>
                    <xdr:col>0</xdr:col>
                    <xdr:colOff>0</xdr:colOff>
                    <xdr:row>26</xdr:row>
                    <xdr:rowOff>9525</xdr:rowOff>
                  </from>
                  <to>
                    <xdr:col>0</xdr:col>
                    <xdr:colOff>171450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 altText="Workers compensation leave dates">
                <anchor moveWithCells="1">
                  <from>
                    <xdr:col>0</xdr:col>
                    <xdr:colOff>0</xdr:colOff>
                    <xdr:row>28</xdr:row>
                    <xdr:rowOff>9525</xdr:rowOff>
                  </from>
                  <to>
                    <xdr:col>0</xdr:col>
                    <xdr:colOff>171450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 altText="Productivity improvement program (PIP)">
                <anchor moveWithCells="1">
                  <from>
                    <xdr:col>0</xdr:col>
                    <xdr:colOff>0</xdr:colOff>
                    <xdr:row>30</xdr:row>
                    <xdr:rowOff>9525</xdr:rowOff>
                  </from>
                  <to>
                    <xdr:col>0</xdr:col>
                    <xdr:colOff>171450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Option Button 7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57150</xdr:rowOff>
                  </from>
                  <to>
                    <xdr:col>6</xdr:col>
                    <xdr:colOff>152400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Option Button 8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85725</xdr:rowOff>
                  </from>
                  <to>
                    <xdr:col>6</xdr:col>
                    <xdr:colOff>66675</xdr:colOff>
                    <xdr:row>2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C2D0048D-C347-4377-A629-69A025B31EF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T11:T17 Q11:Q17 N11:N17 H11:J17</xm:sqref>
        </x14:conditionalFormatting>
        <x14:conditionalFormatting xmlns:xm="http://schemas.microsoft.com/office/excel/2006/main">
          <x14:cfRule type="iconSet" priority="8" id="{D6E9CF56-3A1E-43D1-94B8-C82C5772218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W11:W17</xm:sqref>
        </x14:conditionalFormatting>
        <x14:conditionalFormatting xmlns:xm="http://schemas.microsoft.com/office/excel/2006/main">
          <x14:cfRule type="iconSet" priority="6" id="{4C130DCD-435A-44D9-9D38-6B9124A0597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Z11:Z17</xm:sqref>
        </x14:conditionalFormatting>
        <x14:conditionalFormatting xmlns:xm="http://schemas.microsoft.com/office/excel/2006/main">
          <x14:cfRule type="iconSet" priority="5" id="{EFE774A4-9BA0-4FDE-8396-52C3B16EACC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K11:M17</xm:sqref>
        </x14:conditionalFormatting>
        <x14:conditionalFormatting xmlns:xm="http://schemas.microsoft.com/office/excel/2006/main">
          <x14:cfRule type="iconSet" priority="4" id="{9F9B2CB8-6CA0-4BFD-974A-D522FAD1BFD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O11:P17</xm:sqref>
        </x14:conditionalFormatting>
        <x14:conditionalFormatting xmlns:xm="http://schemas.microsoft.com/office/excel/2006/main">
          <x14:cfRule type="iconSet" priority="3" id="{AB6D9792-FD18-49FC-B0E8-7F4C3724B63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R11:S17</xm:sqref>
        </x14:conditionalFormatting>
        <x14:conditionalFormatting xmlns:xm="http://schemas.microsoft.com/office/excel/2006/main">
          <x14:cfRule type="iconSet" priority="2" id="{2DD69D84-00E9-4F13-857B-0E820157ABA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U11:V17</xm:sqref>
        </x14:conditionalFormatting>
        <x14:conditionalFormatting xmlns:xm="http://schemas.microsoft.com/office/excel/2006/main">
          <x14:cfRule type="iconSet" priority="1" id="{7761F317-2145-40E0-B043-4C250355432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X11:Y17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UUP Non-Ex Semiannual Timesheet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UUP Nonexempt Semiannual Time Sheet</dc:title>
  <dc:creator>Rzeszut, Samantha</dc:creator>
  <cp:lastModifiedBy>Rzeszut, Samantha</cp:lastModifiedBy>
  <dcterms:created xsi:type="dcterms:W3CDTF">2019-04-24T14:52:37Z</dcterms:created>
  <dcterms:modified xsi:type="dcterms:W3CDTF">2019-04-24T15:06:44Z</dcterms:modified>
</cp:coreProperties>
</file>